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bier$/procedure_files/BIER_LAB_RESOURCES/MOLECULAR_INFO_FOR_MS_ANALYSIS/VIRUS/"/>
    </mc:Choice>
  </mc:AlternateContent>
  <bookViews>
    <workbookView xWindow="0" yWindow="460" windowWidth="25600" windowHeight="15460"/>
  </bookViews>
  <sheets>
    <sheet name="HK97 Variants" sheetId="2" r:id="rId1"/>
    <sheet name="Plant Viruses" sheetId="3" r:id="rId2"/>
    <sheet name="Misc.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4" l="1"/>
  <c r="D25" i="3"/>
  <c r="H72" i="2"/>
  <c r="H73" i="2"/>
  <c r="H71" i="2"/>
</calcChain>
</file>

<file path=xl/sharedStrings.xml><?xml version="1.0" encoding="utf-8"?>
<sst xmlns="http://schemas.openxmlformats.org/spreadsheetml/2006/main" count="737" uniqueCount="270">
  <si>
    <t>HK97</t>
  </si>
  <si>
    <t>Designation</t>
  </si>
  <si>
    <t>Buffer</t>
  </si>
  <si>
    <t>K169Y</t>
  </si>
  <si>
    <t>W336F</t>
  </si>
  <si>
    <t>Prohead II</t>
  </si>
  <si>
    <t>Head II</t>
  </si>
  <si>
    <t>WT</t>
  </si>
  <si>
    <t>D3</t>
  </si>
  <si>
    <t xml:space="preserve">Prohead I </t>
  </si>
  <si>
    <t>Prohead I</t>
  </si>
  <si>
    <t>Capsomers</t>
  </si>
  <si>
    <t>dialyzed</t>
  </si>
  <si>
    <t>?</t>
  </si>
  <si>
    <t>no thioester</t>
  </si>
  <si>
    <t>R365K</t>
  </si>
  <si>
    <t>Head I</t>
  </si>
  <si>
    <t>Calorimetry PBS</t>
  </si>
  <si>
    <t>Prohead II APGDC1</t>
  </si>
  <si>
    <t>Gene Prod of Lambda D gene</t>
  </si>
  <si>
    <t>"stumpy" e-loop truncated</t>
  </si>
  <si>
    <t>HK97 PI with gene product of gene lambda geneD inside; 22,931 cargo; 30-50 copies inside, protease linked to other protein</t>
  </si>
  <si>
    <t>Host</t>
  </si>
  <si>
    <t>LDP</t>
  </si>
  <si>
    <t>UPDATED VIRUS/VIRUS PARTICLE STOCK -- BIER GROUP (CMU)</t>
  </si>
  <si>
    <t>WT or Mutation</t>
  </si>
  <si>
    <t>Concentration</t>
  </si>
  <si>
    <t>Est. Volume Remaining (mL)</t>
  </si>
  <si>
    <t>Date Made, Name</t>
  </si>
  <si>
    <t>Date Received, Name</t>
  </si>
  <si>
    <t>Last Used by</t>
  </si>
  <si>
    <t>Spectral Quality 1-10</t>
  </si>
  <si>
    <t>Notes</t>
  </si>
  <si>
    <t>Rack</t>
  </si>
  <si>
    <t>TMV</t>
  </si>
  <si>
    <t>disassembled coat proteins</t>
  </si>
  <si>
    <t>2.41 mg/mL</t>
  </si>
  <si>
    <t>10mM Potassium Phosphate</t>
  </si>
  <si>
    <t>01/23/2015, LDP</t>
  </si>
  <si>
    <t>virion</t>
  </si>
  <si>
    <t>16.2 mg/mL</t>
  </si>
  <si>
    <t>01/21/2015, AC</t>
  </si>
  <si>
    <t>CPMV</t>
  </si>
  <si>
    <t>6.73 mg/mL</t>
  </si>
  <si>
    <t>Red in color? Spectra quality diminished over time.</t>
  </si>
  <si>
    <t>08/11/2015, AC</t>
  </si>
  <si>
    <t>08/21/2015, LDP</t>
  </si>
  <si>
    <t>17.14 mg/mL</t>
  </si>
  <si>
    <t>Blue long</t>
  </si>
  <si>
    <t>Red short</t>
  </si>
  <si>
    <t>R130A</t>
  </si>
  <si>
    <t>31 mg/mL</t>
  </si>
  <si>
    <t>08/26/2015, LDP</t>
  </si>
  <si>
    <t>10.9 mg/mL</t>
  </si>
  <si>
    <t>10 mg/mL</t>
  </si>
  <si>
    <t>03/03/2014, JBM</t>
  </si>
  <si>
    <t>03/03/2014, MEB</t>
  </si>
  <si>
    <r>
      <t>9.50 x 10</t>
    </r>
    <r>
      <rPr>
        <vertAlign val="superscript"/>
        <sz val="10"/>
        <rFont val="Arial"/>
      </rPr>
      <t>12</t>
    </r>
    <r>
      <rPr>
        <sz val="10"/>
        <rFont val="Arial"/>
      </rPr>
      <t xml:space="preserve"> pfu/mL</t>
    </r>
  </si>
  <si>
    <r>
      <t>10mM Tris-HCl, 10mM MgSO</t>
    </r>
    <r>
      <rPr>
        <vertAlign val="subscript"/>
        <sz val="10"/>
        <rFont val="Arial"/>
      </rPr>
      <t>4</t>
    </r>
  </si>
  <si>
    <t>03/11/2014, LDP</t>
  </si>
  <si>
    <r>
      <t>&gt;9.50 x 10</t>
    </r>
    <r>
      <rPr>
        <vertAlign val="superscript"/>
        <sz val="10"/>
        <rFont val="Arial"/>
      </rPr>
      <t>13</t>
    </r>
    <r>
      <rPr>
        <sz val="10"/>
        <rFont val="Arial"/>
      </rPr>
      <t xml:space="preserve"> pfu/mL</t>
    </r>
  </si>
  <si>
    <t>03/31/2015, LDP</t>
  </si>
  <si>
    <t>CsCl purified, last assay 03/12/2014</t>
  </si>
  <si>
    <t>03/06/2014, LDP</t>
  </si>
  <si>
    <t>Minor CsCl gradient band. p&lt;1.5 g/mL</t>
  </si>
  <si>
    <t>Minor CsCl gradient band. p&gt;1.5 g/mL</t>
  </si>
  <si>
    <t>03/04/2014, LDP</t>
  </si>
  <si>
    <t>PEG8000 purified phage</t>
  </si>
  <si>
    <t>Blue long-T21</t>
  </si>
  <si>
    <t>Rack/Tube No.</t>
  </si>
  <si>
    <t>Foam 5x4-T9</t>
  </si>
  <si>
    <t>20mM Tris-HCl, 40mM NaCl</t>
  </si>
  <si>
    <t>03/08/2008, JM3</t>
  </si>
  <si>
    <t>Foam 5x4-T10</t>
  </si>
  <si>
    <t>Foam 5x4-T11</t>
  </si>
  <si>
    <t>Foam 5x4-T12</t>
  </si>
  <si>
    <t>Foam 5x4-T13</t>
  </si>
  <si>
    <t>Foam 5x4-T15</t>
  </si>
  <si>
    <t>Foam 5x4-T17</t>
  </si>
  <si>
    <t>Foam 5x4-T18</t>
  </si>
  <si>
    <t>Foam 5x4-T19</t>
  </si>
  <si>
    <t>Foam 5x4-T20</t>
  </si>
  <si>
    <t>10mM Tris-HCl pH 7.5, 20mM NaCl</t>
  </si>
  <si>
    <t>Tris-Acetate-Mg buffer - high salt</t>
  </si>
  <si>
    <t>22 mg/mL</t>
  </si>
  <si>
    <t>32.7 mg/mL</t>
  </si>
  <si>
    <t>4.08 mg/mL</t>
  </si>
  <si>
    <t>4.38 mg/mL</t>
  </si>
  <si>
    <t>03/27/2008, BAF</t>
  </si>
  <si>
    <t>0.7 mg/mL</t>
  </si>
  <si>
    <t>10 mM Tris-HCl pH 7.5, 5 mM NaCl</t>
  </si>
  <si>
    <t>03/25/2008, BAF</t>
  </si>
  <si>
    <t>26.93 mg/mL</t>
  </si>
  <si>
    <t>12/11/2012, JM</t>
  </si>
  <si>
    <t>MEB</t>
  </si>
  <si>
    <t>11/05/2010, BAF</t>
  </si>
  <si>
    <t>7.05 mg/mL</t>
  </si>
  <si>
    <t>03/31/2011, BAF</t>
  </si>
  <si>
    <t>11 mg/mL</t>
  </si>
  <si>
    <t>44.5 mg/mL</t>
  </si>
  <si>
    <t>05/10/2005, CKM</t>
  </si>
  <si>
    <t>Prohead I w/ GPD M14</t>
  </si>
  <si>
    <t>27.1 mg/mL</t>
  </si>
  <si>
    <t>09/20/2006 or 10/07/2006, ?</t>
  </si>
  <si>
    <t>Green short VIRUS 1</t>
  </si>
  <si>
    <t>11/23/2009, GL</t>
  </si>
  <si>
    <t>0.09 mg/mL</t>
  </si>
  <si>
    <t>20mM Tris-HCl, 20mM NaCl</t>
  </si>
  <si>
    <t>20mM Tris-HCl pH 7.5, 20mM NaCl</t>
  </si>
  <si>
    <t>11/23/2009, BAF</t>
  </si>
  <si>
    <t>20mM Tris-HCl pH 7.5, 40mM NaCl</t>
  </si>
  <si>
    <t>10/31/2006, BAF</t>
  </si>
  <si>
    <t>0.08 mg/mL</t>
  </si>
  <si>
    <t>20mM Tris-HCl pH 7.5, 200mM KCl</t>
  </si>
  <si>
    <t>10/18/2006, BAF</t>
  </si>
  <si>
    <t>Red label 14</t>
  </si>
  <si>
    <t>50mM Tris-HCl pH 7.5</t>
  </si>
  <si>
    <t>"GOOD CHCA!"</t>
  </si>
  <si>
    <t>20mM Tris-HCl pH 7.5, 50mM KCl</t>
  </si>
  <si>
    <t>10/20/2006, BAF</t>
  </si>
  <si>
    <t>30 mL Pyrex beaker</t>
  </si>
  <si>
    <t xml:space="preserve">HK97 </t>
  </si>
  <si>
    <t>25 mg/mL</t>
  </si>
  <si>
    <t>08/13/2010, JAM</t>
  </si>
  <si>
    <t>02/2014, ?</t>
  </si>
  <si>
    <t>56 mg/mL</t>
  </si>
  <si>
    <t>12/07/2010, BAF</t>
  </si>
  <si>
    <t>26 mg/mL</t>
  </si>
  <si>
    <t>12/11/2012, JAM</t>
  </si>
  <si>
    <t>Green short VIRUS 2</t>
  </si>
  <si>
    <t>0.15 mg/mL</t>
  </si>
  <si>
    <t>2003, ?</t>
  </si>
  <si>
    <t>C362S</t>
  </si>
  <si>
    <t>1.57 mg/mL</t>
  </si>
  <si>
    <t>1996, ?</t>
  </si>
  <si>
    <t>2.17 mg/mL</t>
  </si>
  <si>
    <t>Yellow short VIRUS 3</t>
  </si>
  <si>
    <t>5.03 mg/mL</t>
  </si>
  <si>
    <t>0.16 mg/mL</t>
  </si>
  <si>
    <t>20mM Tris-HCl pH 7.5, 40mM LiCl</t>
  </si>
  <si>
    <t>11/29/2006, BAF</t>
  </si>
  <si>
    <t>6.13 mg/mL</t>
  </si>
  <si>
    <t>1998, ?</t>
  </si>
  <si>
    <t>"BEST RESULTS"</t>
  </si>
  <si>
    <t>2.9 mg/mL</t>
  </si>
  <si>
    <t>01/29/2007, BAF</t>
  </si>
  <si>
    <t>4.06 mg/mL</t>
  </si>
  <si>
    <t>2007, ?</t>
  </si>
  <si>
    <t>Shelf 2 M.BIER</t>
  </si>
  <si>
    <t>12/2014, MEB</t>
  </si>
  <si>
    <t>Cannot detect coat proteins…too dilute?</t>
  </si>
  <si>
    <t>Green cap. Spectral quality diminished over time</t>
  </si>
  <si>
    <t>Orange cap. 100% crosslinked confirmed by SDS</t>
  </si>
  <si>
    <t>Green cap. Shows more fragmentation than previous WT Head II</t>
  </si>
  <si>
    <t>&gt;10X concentrated on Microcon centrifugal filter</t>
  </si>
  <si>
    <t>Supernatent from phage PEG8000 pelleting. Unlikely to have anything in it.</t>
  </si>
  <si>
    <t>03/21/2008, DMS/MEB</t>
  </si>
  <si>
    <t>Red top</t>
  </si>
  <si>
    <t>Blue top</t>
  </si>
  <si>
    <t>Monster</t>
  </si>
  <si>
    <t>HK97 Maturation Cycle:</t>
  </si>
  <si>
    <t>gp5 (full)</t>
  </si>
  <si>
    <t>gp5 (cleaved)</t>
  </si>
  <si>
    <t>gp4</t>
  </si>
  <si>
    <t>gp3</t>
  </si>
  <si>
    <t>virion*</t>
  </si>
  <si>
    <t>Da</t>
  </si>
  <si>
    <r>
      <rPr>
        <b/>
        <sz val="10"/>
        <rFont val="Symbol"/>
      </rPr>
      <t>D</t>
    </r>
    <r>
      <rPr>
        <b/>
        <sz val="10"/>
        <rFont val="Arial"/>
        <family val="2"/>
      </rPr>
      <t>m from WT (Da)</t>
    </r>
  </si>
  <si>
    <t>*best estimate of virion MW; much of the tail composition is unknown</t>
  </si>
  <si>
    <t>Could not detect intact virion. Lots of PEG10k in low mass spectra</t>
  </si>
  <si>
    <t>Multiple singals as masses below coat protein. Proteolysis?</t>
  </si>
  <si>
    <t>Intact coat protein observed at low mass. No intact virion detected.</t>
  </si>
  <si>
    <t>Plant Virus MWs:</t>
  </si>
  <si>
    <t>CPMV (T)</t>
  </si>
  <si>
    <t>CPMV (M)</t>
  </si>
  <si>
    <t>CPMV (B)</t>
  </si>
  <si>
    <t>TMV (intact)</t>
  </si>
  <si>
    <t>TMV (coat protein)</t>
  </si>
  <si>
    <t>CPMV (L-coat protein)</t>
  </si>
  <si>
    <t>CPMV (S-coat protein, cleaved)</t>
  </si>
  <si>
    <t>CPMV (S-coat protein, full)</t>
  </si>
  <si>
    <t>HK97 Virus/Virus ParticleMWs:</t>
  </si>
  <si>
    <r>
      <t>H</t>
    </r>
    <r>
      <rPr>
        <vertAlign val="subscript"/>
        <sz val="10"/>
        <rFont val="Arial"/>
      </rPr>
      <t>2</t>
    </r>
    <r>
      <rPr>
        <sz val="10"/>
        <rFont val="Arial"/>
      </rPr>
      <t>O?</t>
    </r>
  </si>
  <si>
    <r>
      <t>D</t>
    </r>
    <r>
      <rPr>
        <b/>
        <sz val="10"/>
        <rFont val="Arial"/>
        <family val="2"/>
      </rPr>
      <t>m from WT (Da)</t>
    </r>
  </si>
  <si>
    <t>conc.?</t>
  </si>
  <si>
    <r>
      <rPr>
        <sz val="10"/>
        <rFont val="Symbol"/>
      </rPr>
      <t>F</t>
    </r>
    <r>
      <rPr>
        <sz val="10"/>
        <rFont val="Arial"/>
      </rPr>
      <t>X174</t>
    </r>
  </si>
  <si>
    <r>
      <rPr>
        <b/>
        <u/>
        <sz val="10"/>
        <rFont val="Symbol"/>
      </rPr>
      <t>F</t>
    </r>
    <r>
      <rPr>
        <b/>
        <u/>
        <sz val="10"/>
        <rFont val="Arial"/>
        <family val="2"/>
      </rPr>
      <t>X174 MWs:</t>
    </r>
  </si>
  <si>
    <t>Major coat protein, F</t>
  </si>
  <si>
    <t>Major spike protein, G</t>
  </si>
  <si>
    <t>DNA pilot protein, H</t>
  </si>
  <si>
    <t>DNA binding protein, J</t>
  </si>
  <si>
    <t>External scaffold protein, D</t>
  </si>
  <si>
    <t>Internal scaffold protein, B</t>
  </si>
  <si>
    <t>Host cell lysis protein, E</t>
  </si>
  <si>
    <t>A</t>
  </si>
  <si>
    <t>A'</t>
  </si>
  <si>
    <t>C</t>
  </si>
  <si>
    <t>K</t>
  </si>
  <si>
    <t>60 copies</t>
  </si>
  <si>
    <t>12 copies</t>
  </si>
  <si>
    <t>240 copies in procapsid</t>
  </si>
  <si>
    <t>60 copies in procapsid</t>
  </si>
  <si>
    <t>Unknown if present in virion/procapsid</t>
  </si>
  <si>
    <t>Unknown if present in virion/procapsid. Stage II &amp; III DNA replication</t>
  </si>
  <si>
    <t>Unknown if present in virion/procapsid. Unessential.</t>
  </si>
  <si>
    <t>Unknown if present in virion/procapsid. Facilitates switch from stage II to stage III DNA replication. Required for stage III DNA synthesis.</t>
  </si>
  <si>
    <t>Unknown if present in virion/procapsid. Unessential. May play a role in optimizing burst sizes in various hosts.</t>
  </si>
  <si>
    <t>High Mass</t>
  </si>
  <si>
    <t>Low Mass (monomer)</t>
  </si>
  <si>
    <t>Instructions for updating/modifying workbook:</t>
  </si>
  <si>
    <t>1) Save file to identical filename "Complete_Virus_Inventory_Updated.xlsx"</t>
  </si>
  <si>
    <t>2) Change update date and user initials in cell A10</t>
  </si>
  <si>
    <t>3) Save updated file to appropriate directory on group webpage if you have access/credentials or send to MEB or LDP for uploading to web.</t>
  </si>
  <si>
    <t>M particle</t>
  </si>
  <si>
    <t>B particle</t>
  </si>
  <si>
    <t>16.35 mg/mL</t>
  </si>
  <si>
    <t>09/15/2015, AC</t>
  </si>
  <si>
    <t>09/16/2015, LDP</t>
  </si>
  <si>
    <t>8.78 mg/mL</t>
  </si>
  <si>
    <t>08/2015, ?</t>
  </si>
  <si>
    <t>R131A</t>
  </si>
  <si>
    <t>11.75 mg/mL</t>
  </si>
  <si>
    <t>20mM Tris-HCl pH 7.5, 100mM NaCl</t>
  </si>
  <si>
    <t>01/26/2010, BL</t>
  </si>
  <si>
    <t>12/20/2013, JBM</t>
  </si>
  <si>
    <t>30.57 mg/mL</t>
  </si>
  <si>
    <t>09/17/2015, JBM</t>
  </si>
  <si>
    <t>09/17/2015, LDP</t>
  </si>
  <si>
    <t>Spectra quality increases after buffer exchange to 10 mM ammonium acetate</t>
  </si>
  <si>
    <t>Date of last update: 09/30/2015 by LDP</t>
  </si>
  <si>
    <t>S41C</t>
  </si>
  <si>
    <t>2010, BAF</t>
  </si>
  <si>
    <t>PBS</t>
  </si>
  <si>
    <t>10/07/2015, LDP</t>
  </si>
  <si>
    <t>l</t>
  </si>
  <si>
    <t>Tail</t>
  </si>
  <si>
    <t>4 mg/mL</t>
  </si>
  <si>
    <t>Fusion</t>
  </si>
  <si>
    <t>Delta86compFusion5</t>
  </si>
  <si>
    <t>Delta93compFusion6</t>
  </si>
  <si>
    <t>28.56 mg/mL</t>
  </si>
  <si>
    <t>22.77 mg/mL</t>
  </si>
  <si>
    <t>conc. &amp; dilute</t>
  </si>
  <si>
    <t>20mM Tris-HCl pH 7.5, 100mM NaCl, 1mM EDTA</t>
  </si>
  <si>
    <t>10/2015, PC</t>
  </si>
  <si>
    <t>10/20/2015, LDP</t>
  </si>
  <si>
    <t>10/15/2015, JBM</t>
  </si>
  <si>
    <t>10/09/2015, JBM</t>
  </si>
  <si>
    <t>10/2015, RLD</t>
  </si>
  <si>
    <t>Urea expanded</t>
  </si>
  <si>
    <t>DMF expanded</t>
  </si>
  <si>
    <t>Minor population expanded</t>
  </si>
  <si>
    <t>Mg is bad for stability.</t>
  </si>
  <si>
    <t>EI-III</t>
  </si>
  <si>
    <t>50mM citric acid, 200mM KCl pH 4</t>
  </si>
  <si>
    <t>11/23/2015, JBM</t>
  </si>
  <si>
    <t>11/23/2015, LDP</t>
  </si>
  <si>
    <t>20.5 mg/mL</t>
  </si>
  <si>
    <t>12/14/2015, AC</t>
  </si>
  <si>
    <t>01/05/2016, LDP</t>
  </si>
  <si>
    <t>08/02/2017, LDP</t>
  </si>
  <si>
    <r>
      <t>PBS; 20mM PO</t>
    </r>
    <r>
      <rPr>
        <vertAlign val="subscript"/>
        <sz val="10"/>
        <rFont val="Arial"/>
      </rPr>
      <t>4</t>
    </r>
    <r>
      <rPr>
        <sz val="10"/>
        <rFont val="Arial"/>
      </rPr>
      <t>, pH 7.5, 100mM KCl</t>
    </r>
  </si>
  <si>
    <t>08/2012, RD</t>
  </si>
  <si>
    <t>R372A</t>
  </si>
  <si>
    <t>Capsids</t>
  </si>
  <si>
    <t>38 mg/mL</t>
  </si>
  <si>
    <t>07/26/2017, JBM</t>
  </si>
  <si>
    <t>11/26/2013, JBM</t>
  </si>
  <si>
    <t>08/03/2017, JBM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</si>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</sst>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vertAlign val="superscript"/>
      <sz val="10"/>
      <name val="Arial"/>
    </font>
    <font>
      <vertAlign val="subscript"/>
      <sz val="10"/>
      <name val="Arial"/>
    </font>
    <font>
      <b/>
      <sz val="10"/>
      <name val="Symbol"/>
    </font>
    <font>
      <sz val="10"/>
      <name val="Symbol"/>
    </font>
    <font>
      <b/>
      <u/>
      <sz val="10"/>
      <name val="Symbo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6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4" fontId="0" fillId="0" borderId="0" xfId="0" applyNumberFormat="1" applyBorder="1"/>
    <xf numFmtId="0" fontId="1" fillId="0" borderId="2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4" fontId="0" fillId="0" borderId="0" xfId="0" applyNumberForma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" fontId="0" fillId="0" borderId="0" xfId="0" applyNumberFormat="1"/>
    <xf numFmtId="0" fontId="0" fillId="0" borderId="3" xfId="0" applyBorder="1" applyAlignment="1">
      <alignment horizontal="center" vertical="center"/>
    </xf>
    <xf numFmtId="0" fontId="2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1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70</xdr:row>
      <xdr:rowOff>25400</xdr:rowOff>
    </xdr:from>
    <xdr:to>
      <xdr:col>5</xdr:col>
      <xdr:colOff>1438275</xdr:colOff>
      <xdr:row>90</xdr:row>
      <xdr:rowOff>82551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102600"/>
          <a:ext cx="7851775" cy="3105151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/>
  </sheetViews>
  <sheetFormatPr baseColWidth="10" defaultColWidth="8.83203125" defaultRowHeight="13" x14ac:dyDescent="0.15"/>
  <cols>
    <col min="1" max="1" width="18" customWidth="1"/>
    <col min="2" max="2" width="5.5" bestFit="1" customWidth="1"/>
    <col min="3" max="3" width="25.33203125" customWidth="1"/>
    <col min="4" max="4" width="18.5" bestFit="1" customWidth="1"/>
    <col min="5" max="5" width="16" bestFit="1" customWidth="1"/>
    <col min="6" max="6" width="28.6640625" bestFit="1" customWidth="1"/>
    <col min="7" max="7" width="22.33203125" bestFit="1" customWidth="1"/>
    <col min="8" max="8" width="18.5" bestFit="1" customWidth="1"/>
    <col min="9" max="9" width="23.83203125" bestFit="1" customWidth="1"/>
    <col min="10" max="10" width="11.6640625" bestFit="1" customWidth="1"/>
    <col min="11" max="11" width="17.83203125" bestFit="1" customWidth="1"/>
    <col min="12" max="12" width="17.83203125" customWidth="1"/>
    <col min="13" max="13" width="30.6640625" bestFit="1" customWidth="1"/>
    <col min="14" max="14" width="15" bestFit="1" customWidth="1"/>
  </cols>
  <sheetData>
    <row r="1" spans="1:14" x14ac:dyDescent="0.15">
      <c r="A1" t="s">
        <v>24</v>
      </c>
      <c r="I1" s="2"/>
    </row>
    <row r="2" spans="1:14" x14ac:dyDescent="0.15">
      <c r="I2" s="2"/>
    </row>
    <row r="3" spans="1:14" x14ac:dyDescent="0.15">
      <c r="A3" s="24" t="s">
        <v>209</v>
      </c>
      <c r="I3" s="2"/>
    </row>
    <row r="4" spans="1:14" x14ac:dyDescent="0.15">
      <c r="A4" t="s">
        <v>210</v>
      </c>
      <c r="I4" s="2"/>
    </row>
    <row r="5" spans="1:14" x14ac:dyDescent="0.15">
      <c r="A5" t="s">
        <v>211</v>
      </c>
      <c r="I5" s="2"/>
    </row>
    <row r="6" spans="1:14" x14ac:dyDescent="0.15">
      <c r="A6" t="s">
        <v>212</v>
      </c>
      <c r="I6" s="2"/>
    </row>
    <row r="7" spans="1:14" x14ac:dyDescent="0.15">
      <c r="I7" s="2"/>
    </row>
    <row r="8" spans="1:14" x14ac:dyDescent="0.15">
      <c r="I8" s="2"/>
    </row>
    <row r="9" spans="1:14" x14ac:dyDescent="0.15">
      <c r="I9" s="2"/>
    </row>
    <row r="10" spans="1:14" x14ac:dyDescent="0.15">
      <c r="A10" s="1" t="s">
        <v>229</v>
      </c>
      <c r="C10" s="3"/>
      <c r="I10" s="2"/>
    </row>
    <row r="11" spans="1:14" x14ac:dyDescent="0.15">
      <c r="I11" s="2"/>
      <c r="K11" t="s">
        <v>207</v>
      </c>
      <c r="L11" t="s">
        <v>208</v>
      </c>
    </row>
    <row r="12" spans="1:14" x14ac:dyDescent="0.15">
      <c r="A12" s="4" t="s">
        <v>69</v>
      </c>
      <c r="B12" s="4" t="s">
        <v>22</v>
      </c>
      <c r="C12" s="4" t="s">
        <v>25</v>
      </c>
      <c r="D12" s="4" t="s">
        <v>1</v>
      </c>
      <c r="E12" s="4" t="s">
        <v>26</v>
      </c>
      <c r="F12" s="4" t="s">
        <v>2</v>
      </c>
      <c r="G12" s="4" t="s">
        <v>28</v>
      </c>
      <c r="H12" s="4" t="s">
        <v>29</v>
      </c>
      <c r="I12" s="4" t="s">
        <v>27</v>
      </c>
      <c r="J12" s="4" t="s">
        <v>30</v>
      </c>
      <c r="K12" s="4" t="s">
        <v>31</v>
      </c>
      <c r="L12" s="4" t="s">
        <v>31</v>
      </c>
      <c r="M12" s="4" t="s">
        <v>32</v>
      </c>
      <c r="N12" s="15" t="s">
        <v>167</v>
      </c>
    </row>
    <row r="13" spans="1:14" s="27" customFormat="1" x14ac:dyDescent="0.15">
      <c r="A13" s="25" t="s">
        <v>48</v>
      </c>
      <c r="B13" s="25" t="s">
        <v>0</v>
      </c>
      <c r="C13" s="25" t="s">
        <v>7</v>
      </c>
      <c r="D13" s="25" t="s">
        <v>6</v>
      </c>
      <c r="E13" s="25" t="s">
        <v>53</v>
      </c>
      <c r="F13" s="25" t="s">
        <v>108</v>
      </c>
      <c r="G13" s="25" t="s">
        <v>55</v>
      </c>
      <c r="H13" s="25" t="s">
        <v>260</v>
      </c>
      <c r="I13" s="25">
        <v>1</v>
      </c>
      <c r="J13" s="25" t="s">
        <v>23</v>
      </c>
      <c r="K13" s="25"/>
      <c r="L13" s="25"/>
      <c r="M13" s="30"/>
      <c r="N13" s="26"/>
    </row>
    <row r="14" spans="1:14" s="27" customFormat="1" ht="15" x14ac:dyDescent="0.15">
      <c r="A14" s="25" t="s">
        <v>48</v>
      </c>
      <c r="B14" s="25" t="s">
        <v>0</v>
      </c>
      <c r="C14" s="25" t="s">
        <v>230</v>
      </c>
      <c r="D14" s="25" t="s">
        <v>10</v>
      </c>
      <c r="E14" s="25" t="s">
        <v>13</v>
      </c>
      <c r="F14" s="25" t="s">
        <v>261</v>
      </c>
      <c r="G14" s="25" t="s">
        <v>262</v>
      </c>
      <c r="H14" s="25" t="s">
        <v>260</v>
      </c>
      <c r="I14" s="25">
        <v>0.1</v>
      </c>
      <c r="J14" s="25" t="s">
        <v>23</v>
      </c>
      <c r="K14" s="25"/>
      <c r="L14" s="25"/>
      <c r="M14" s="30"/>
      <c r="N14" s="26"/>
    </row>
    <row r="15" spans="1:14" s="27" customFormat="1" x14ac:dyDescent="0.15">
      <c r="A15" s="25" t="s">
        <v>48</v>
      </c>
      <c r="B15" s="25" t="s">
        <v>0</v>
      </c>
      <c r="C15" s="25" t="s">
        <v>263</v>
      </c>
      <c r="D15" s="25" t="s">
        <v>264</v>
      </c>
      <c r="E15" s="25" t="s">
        <v>265</v>
      </c>
      <c r="F15" s="25" t="s">
        <v>108</v>
      </c>
      <c r="G15" s="25" t="s">
        <v>266</v>
      </c>
      <c r="H15" s="25" t="s">
        <v>260</v>
      </c>
      <c r="I15" s="25">
        <v>0.1</v>
      </c>
      <c r="J15" s="25" t="s">
        <v>23</v>
      </c>
      <c r="K15" s="25"/>
      <c r="L15" s="25"/>
      <c r="M15" s="30"/>
      <c r="N15" s="26"/>
    </row>
    <row r="16" spans="1:14" s="27" customFormat="1" x14ac:dyDescent="0.15">
      <c r="A16" s="25" t="s">
        <v>48</v>
      </c>
      <c r="B16" s="25" t="s">
        <v>0</v>
      </c>
      <c r="C16" s="25" t="s">
        <v>50</v>
      </c>
      <c r="D16" s="25" t="s">
        <v>6</v>
      </c>
      <c r="E16" s="25" t="s">
        <v>13</v>
      </c>
      <c r="F16" s="25" t="s">
        <v>108</v>
      </c>
      <c r="G16" s="25" t="s">
        <v>267</v>
      </c>
      <c r="H16" s="25" t="s">
        <v>260</v>
      </c>
      <c r="I16" s="25">
        <v>0.1</v>
      </c>
      <c r="J16" s="25" t="s">
        <v>23</v>
      </c>
      <c r="K16" s="25"/>
      <c r="L16" s="25"/>
      <c r="M16" s="30"/>
      <c r="N16" s="26"/>
    </row>
    <row r="17" spans="1:14" s="27" customFormat="1" x14ac:dyDescent="0.15">
      <c r="A17" s="25" t="s">
        <v>48</v>
      </c>
      <c r="B17" s="25" t="s">
        <v>0</v>
      </c>
      <c r="C17" s="25" t="s">
        <v>7</v>
      </c>
      <c r="D17" s="25" t="s">
        <v>5</v>
      </c>
      <c r="E17" s="25" t="s">
        <v>13</v>
      </c>
      <c r="F17" s="25" t="s">
        <v>13</v>
      </c>
      <c r="G17" s="25" t="s">
        <v>268</v>
      </c>
      <c r="H17" s="25" t="s">
        <v>260</v>
      </c>
      <c r="I17" s="25">
        <v>0.1</v>
      </c>
      <c r="J17" s="25" t="s">
        <v>23</v>
      </c>
      <c r="K17" s="25"/>
      <c r="L17" s="25"/>
      <c r="M17" s="30" t="s">
        <v>269</v>
      </c>
      <c r="N17" s="26"/>
    </row>
    <row r="18" spans="1:14" s="27" customFormat="1" x14ac:dyDescent="0.15">
      <c r="A18" s="25" t="s">
        <v>48</v>
      </c>
      <c r="B18" s="25" t="s">
        <v>0</v>
      </c>
      <c r="C18" s="25" t="s">
        <v>7</v>
      </c>
      <c r="D18" s="25" t="s">
        <v>6</v>
      </c>
      <c r="E18" s="25" t="s">
        <v>13</v>
      </c>
      <c r="F18" s="25" t="s">
        <v>13</v>
      </c>
      <c r="G18" s="25" t="s">
        <v>268</v>
      </c>
      <c r="H18" s="25" t="s">
        <v>260</v>
      </c>
      <c r="I18" s="25">
        <v>0.1</v>
      </c>
      <c r="J18" s="25" t="s">
        <v>23</v>
      </c>
      <c r="K18" s="25"/>
      <c r="L18" s="25"/>
      <c r="M18" s="30" t="s">
        <v>250</v>
      </c>
      <c r="N18" s="26"/>
    </row>
    <row r="19" spans="1:14" s="27" customFormat="1" x14ac:dyDescent="0.15">
      <c r="A19" s="25" t="s">
        <v>48</v>
      </c>
      <c r="B19" s="25" t="s">
        <v>0</v>
      </c>
      <c r="C19" s="25" t="s">
        <v>7</v>
      </c>
      <c r="D19" s="25" t="s">
        <v>253</v>
      </c>
      <c r="E19" s="25" t="s">
        <v>98</v>
      </c>
      <c r="F19" s="25" t="s">
        <v>254</v>
      </c>
      <c r="G19" s="25" t="s">
        <v>255</v>
      </c>
      <c r="H19" s="25" t="s">
        <v>256</v>
      </c>
      <c r="I19" s="25">
        <v>1</v>
      </c>
      <c r="J19" s="25" t="s">
        <v>23</v>
      </c>
      <c r="K19" s="25"/>
      <c r="L19" s="25"/>
      <c r="M19" s="30"/>
      <c r="N19" s="26"/>
    </row>
    <row r="20" spans="1:14" s="27" customFormat="1" ht="26" x14ac:dyDescent="0.15">
      <c r="A20" s="25" t="s">
        <v>48</v>
      </c>
      <c r="B20" s="28" t="s">
        <v>234</v>
      </c>
      <c r="C20" s="25" t="s">
        <v>7</v>
      </c>
      <c r="D20" s="25" t="s">
        <v>235</v>
      </c>
      <c r="E20" s="25" t="s">
        <v>236</v>
      </c>
      <c r="F20" s="29" t="s">
        <v>243</v>
      </c>
      <c r="G20" s="25" t="s">
        <v>244</v>
      </c>
      <c r="H20" s="25" t="s">
        <v>245</v>
      </c>
      <c r="I20" s="25">
        <v>0.2</v>
      </c>
      <c r="J20" s="25" t="s">
        <v>23</v>
      </c>
      <c r="K20" s="25">
        <v>1</v>
      </c>
      <c r="L20" s="25">
        <v>10</v>
      </c>
      <c r="M20" s="30" t="s">
        <v>252</v>
      </c>
      <c r="N20" s="26"/>
    </row>
    <row r="21" spans="1:14" s="27" customFormat="1" x14ac:dyDescent="0.15">
      <c r="A21" s="25" t="s">
        <v>48</v>
      </c>
      <c r="B21" s="25" t="s">
        <v>0</v>
      </c>
      <c r="C21" s="25" t="s">
        <v>7</v>
      </c>
      <c r="D21" s="25" t="s">
        <v>6</v>
      </c>
      <c r="E21" s="25" t="s">
        <v>240</v>
      </c>
      <c r="F21" s="25" t="s">
        <v>110</v>
      </c>
      <c r="G21" s="25" t="s">
        <v>246</v>
      </c>
      <c r="H21" s="25" t="s">
        <v>245</v>
      </c>
      <c r="I21" s="25">
        <v>0.2</v>
      </c>
      <c r="J21" s="25" t="s">
        <v>23</v>
      </c>
      <c r="K21" s="25"/>
      <c r="L21" s="25"/>
      <c r="M21" s="30" t="s">
        <v>249</v>
      </c>
      <c r="N21" s="26"/>
    </row>
    <row r="22" spans="1:14" s="27" customFormat="1" x14ac:dyDescent="0.15">
      <c r="A22" s="25" t="s">
        <v>48</v>
      </c>
      <c r="B22" s="25" t="s">
        <v>0</v>
      </c>
      <c r="C22" s="25" t="s">
        <v>7</v>
      </c>
      <c r="D22" s="25" t="s">
        <v>6</v>
      </c>
      <c r="E22" s="25" t="s">
        <v>241</v>
      </c>
      <c r="F22" s="25" t="s">
        <v>110</v>
      </c>
      <c r="G22" s="25" t="s">
        <v>246</v>
      </c>
      <c r="H22" s="25" t="s">
        <v>245</v>
      </c>
      <c r="I22" s="25">
        <v>0.2</v>
      </c>
      <c r="J22" s="25" t="s">
        <v>23</v>
      </c>
      <c r="K22" s="25"/>
      <c r="L22" s="25"/>
      <c r="M22" s="30" t="s">
        <v>250</v>
      </c>
      <c r="N22" s="26"/>
    </row>
    <row r="23" spans="1:14" s="27" customFormat="1" x14ac:dyDescent="0.15">
      <c r="A23" s="25" t="s">
        <v>48</v>
      </c>
      <c r="B23" s="25" t="s">
        <v>0</v>
      </c>
      <c r="C23" s="25" t="s">
        <v>7</v>
      </c>
      <c r="D23" s="25" t="s">
        <v>5</v>
      </c>
      <c r="E23" s="25" t="s">
        <v>51</v>
      </c>
      <c r="F23" s="25" t="s">
        <v>110</v>
      </c>
      <c r="G23" s="25" t="s">
        <v>247</v>
      </c>
      <c r="H23" s="25" t="s">
        <v>245</v>
      </c>
      <c r="I23" s="25">
        <v>0.2</v>
      </c>
      <c r="J23" s="25" t="s">
        <v>23</v>
      </c>
      <c r="K23" s="25"/>
      <c r="L23" s="25"/>
      <c r="M23" s="30" t="s">
        <v>251</v>
      </c>
      <c r="N23" s="26"/>
    </row>
    <row r="24" spans="1:14" s="27" customFormat="1" x14ac:dyDescent="0.15">
      <c r="A24" s="25" t="s">
        <v>48</v>
      </c>
      <c r="B24" s="25" t="s">
        <v>0</v>
      </c>
      <c r="C24" s="25" t="s">
        <v>237</v>
      </c>
      <c r="D24" s="25" t="s">
        <v>238</v>
      </c>
      <c r="E24" s="25" t="s">
        <v>242</v>
      </c>
      <c r="F24" s="25" t="s">
        <v>13</v>
      </c>
      <c r="G24" s="25" t="s">
        <v>248</v>
      </c>
      <c r="H24" s="25" t="s">
        <v>245</v>
      </c>
      <c r="I24" s="25">
        <v>0.2</v>
      </c>
      <c r="J24" s="25" t="s">
        <v>23</v>
      </c>
      <c r="K24" s="25"/>
      <c r="L24" s="25"/>
      <c r="M24" s="25"/>
      <c r="N24" s="26"/>
    </row>
    <row r="25" spans="1:14" s="27" customFormat="1" x14ac:dyDescent="0.15">
      <c r="A25" s="25" t="s">
        <v>48</v>
      </c>
      <c r="B25" s="25" t="s">
        <v>0</v>
      </c>
      <c r="C25" s="25" t="s">
        <v>237</v>
      </c>
      <c r="D25" s="25" t="s">
        <v>239</v>
      </c>
      <c r="E25" s="25" t="s">
        <v>242</v>
      </c>
      <c r="F25" s="25" t="s">
        <v>13</v>
      </c>
      <c r="G25" s="25" t="s">
        <v>248</v>
      </c>
      <c r="H25" s="25" t="s">
        <v>245</v>
      </c>
      <c r="I25" s="25">
        <v>0.2</v>
      </c>
      <c r="J25" s="25" t="s">
        <v>23</v>
      </c>
      <c r="K25" s="25"/>
      <c r="L25" s="25"/>
      <c r="M25" s="25"/>
      <c r="N25" s="26"/>
    </row>
    <row r="26" spans="1:14" s="27" customFormat="1" x14ac:dyDescent="0.15">
      <c r="A26" s="25" t="s">
        <v>48</v>
      </c>
      <c r="B26" s="25" t="s">
        <v>0</v>
      </c>
      <c r="C26" s="25" t="s">
        <v>230</v>
      </c>
      <c r="D26" s="25" t="s">
        <v>10</v>
      </c>
      <c r="E26" s="25" t="s">
        <v>13</v>
      </c>
      <c r="F26" s="25" t="s">
        <v>232</v>
      </c>
      <c r="G26" s="25" t="s">
        <v>231</v>
      </c>
      <c r="H26" s="25" t="s">
        <v>233</v>
      </c>
      <c r="I26" s="25">
        <v>0.05</v>
      </c>
      <c r="J26" s="25" t="s">
        <v>23</v>
      </c>
      <c r="K26" s="25"/>
      <c r="L26" s="25"/>
      <c r="M26" s="25"/>
      <c r="N26" s="26"/>
    </row>
    <row r="27" spans="1:14" s="27" customFormat="1" x14ac:dyDescent="0.15">
      <c r="A27" s="5" t="s">
        <v>48</v>
      </c>
      <c r="B27" s="5" t="s">
        <v>0</v>
      </c>
      <c r="C27" s="25" t="s">
        <v>7</v>
      </c>
      <c r="D27" s="25" t="s">
        <v>6</v>
      </c>
      <c r="E27" s="25" t="s">
        <v>225</v>
      </c>
      <c r="F27" s="25" t="s">
        <v>110</v>
      </c>
      <c r="G27" s="25" t="s">
        <v>226</v>
      </c>
      <c r="H27" s="25" t="s">
        <v>227</v>
      </c>
      <c r="I27" s="25">
        <v>0.2</v>
      </c>
      <c r="J27" s="25" t="s">
        <v>23</v>
      </c>
      <c r="K27" s="25">
        <v>1</v>
      </c>
      <c r="L27" s="25">
        <v>8</v>
      </c>
      <c r="M27" s="25"/>
      <c r="N27" s="26">
        <v>0</v>
      </c>
    </row>
    <row r="28" spans="1:14" x14ac:dyDescent="0.15">
      <c r="A28" s="5" t="s">
        <v>48</v>
      </c>
      <c r="B28" s="5" t="s">
        <v>0</v>
      </c>
      <c r="C28" s="25" t="s">
        <v>7</v>
      </c>
      <c r="D28" s="25" t="s">
        <v>6</v>
      </c>
      <c r="E28" s="25" t="s">
        <v>221</v>
      </c>
      <c r="F28" s="25" t="s">
        <v>110</v>
      </c>
      <c r="G28" s="25" t="s">
        <v>223</v>
      </c>
      <c r="H28" s="25" t="s">
        <v>217</v>
      </c>
      <c r="I28" s="25">
        <v>0.1</v>
      </c>
      <c r="J28" s="25" t="s">
        <v>23</v>
      </c>
      <c r="K28" s="25">
        <v>7</v>
      </c>
      <c r="L28" s="25"/>
      <c r="M28" s="25"/>
      <c r="N28" s="26">
        <v>0</v>
      </c>
    </row>
    <row r="29" spans="1:14" x14ac:dyDescent="0.15">
      <c r="A29" s="5" t="s">
        <v>48</v>
      </c>
      <c r="B29" s="5" t="s">
        <v>0</v>
      </c>
      <c r="C29" s="25" t="s">
        <v>50</v>
      </c>
      <c r="D29" s="25" t="s">
        <v>6</v>
      </c>
      <c r="E29" s="25" t="s">
        <v>54</v>
      </c>
      <c r="F29" s="25" t="s">
        <v>222</v>
      </c>
      <c r="G29" s="25" t="s">
        <v>224</v>
      </c>
      <c r="H29" s="25" t="s">
        <v>217</v>
      </c>
      <c r="I29" s="25">
        <v>0.2</v>
      </c>
      <c r="J29" s="25" t="s">
        <v>23</v>
      </c>
      <c r="K29" s="25">
        <v>4</v>
      </c>
      <c r="L29" s="25"/>
      <c r="M29" s="25"/>
      <c r="N29" s="16">
        <v>-35745.699999999997</v>
      </c>
    </row>
    <row r="30" spans="1:14" x14ac:dyDescent="0.15">
      <c r="A30" s="5" t="s">
        <v>48</v>
      </c>
      <c r="B30" s="5" t="s">
        <v>0</v>
      </c>
      <c r="C30" s="25" t="s">
        <v>220</v>
      </c>
      <c r="D30" s="25" t="s">
        <v>6</v>
      </c>
      <c r="E30" s="25" t="s">
        <v>98</v>
      </c>
      <c r="F30" s="25" t="s">
        <v>222</v>
      </c>
      <c r="G30" s="25" t="s">
        <v>224</v>
      </c>
      <c r="H30" s="25" t="s">
        <v>217</v>
      </c>
      <c r="I30" s="25">
        <v>0.2</v>
      </c>
      <c r="J30" s="25" t="s">
        <v>23</v>
      </c>
      <c r="K30" s="25">
        <v>9</v>
      </c>
      <c r="L30" s="25">
        <v>6</v>
      </c>
      <c r="M30" s="25"/>
      <c r="N30" s="16">
        <v>-35745.699999999997</v>
      </c>
    </row>
    <row r="31" spans="1:14" ht="26" x14ac:dyDescent="0.15">
      <c r="A31" s="5" t="s">
        <v>48</v>
      </c>
      <c r="B31" s="5" t="s">
        <v>0</v>
      </c>
      <c r="C31" s="5" t="s">
        <v>50</v>
      </c>
      <c r="D31" s="5" t="s">
        <v>6</v>
      </c>
      <c r="E31" s="5" t="s">
        <v>51</v>
      </c>
      <c r="F31" s="25" t="s">
        <v>222</v>
      </c>
      <c r="G31" s="5" t="s">
        <v>219</v>
      </c>
      <c r="H31" s="6" t="s">
        <v>52</v>
      </c>
      <c r="I31" s="5">
        <v>0.1</v>
      </c>
      <c r="J31" s="5" t="s">
        <v>23</v>
      </c>
      <c r="K31" s="5">
        <v>8</v>
      </c>
      <c r="L31" s="5">
        <v>1</v>
      </c>
      <c r="M31" s="7" t="s">
        <v>152</v>
      </c>
      <c r="N31" s="16">
        <v>-35745.699999999997</v>
      </c>
    </row>
    <row r="32" spans="1:14" ht="26" x14ac:dyDescent="0.15">
      <c r="A32" s="5" t="s">
        <v>48</v>
      </c>
      <c r="B32" s="5" t="s">
        <v>0</v>
      </c>
      <c r="C32" s="5" t="s">
        <v>7</v>
      </c>
      <c r="D32" s="5" t="s">
        <v>6</v>
      </c>
      <c r="E32" s="5" t="s">
        <v>54</v>
      </c>
      <c r="F32" s="25" t="s">
        <v>110</v>
      </c>
      <c r="G32" s="5" t="s">
        <v>55</v>
      </c>
      <c r="H32" s="6" t="s">
        <v>52</v>
      </c>
      <c r="I32" s="5">
        <v>1</v>
      </c>
      <c r="J32" s="5" t="s">
        <v>23</v>
      </c>
      <c r="K32" s="5">
        <v>5</v>
      </c>
      <c r="L32" s="5">
        <v>3</v>
      </c>
      <c r="M32" s="7" t="s">
        <v>153</v>
      </c>
      <c r="N32" s="16">
        <v>0</v>
      </c>
    </row>
    <row r="33" spans="1:14" ht="26" x14ac:dyDescent="0.15">
      <c r="A33" s="5" t="s">
        <v>68</v>
      </c>
      <c r="B33" s="5" t="s">
        <v>0</v>
      </c>
      <c r="C33" s="5" t="s">
        <v>7</v>
      </c>
      <c r="D33" s="5" t="s">
        <v>6</v>
      </c>
      <c r="E33" s="5" t="s">
        <v>53</v>
      </c>
      <c r="F33" s="25" t="s">
        <v>110</v>
      </c>
      <c r="G33" s="5" t="s">
        <v>55</v>
      </c>
      <c r="H33" s="5" t="s">
        <v>56</v>
      </c>
      <c r="I33" s="5">
        <v>0.1</v>
      </c>
      <c r="J33" s="5" t="s">
        <v>23</v>
      </c>
      <c r="K33" s="5">
        <v>5</v>
      </c>
      <c r="L33" s="5">
        <v>3</v>
      </c>
      <c r="M33" s="7" t="s">
        <v>151</v>
      </c>
      <c r="N33" s="16">
        <v>0</v>
      </c>
    </row>
    <row r="34" spans="1:14" ht="15" x14ac:dyDescent="0.15">
      <c r="A34" s="5" t="s">
        <v>48</v>
      </c>
      <c r="B34" s="5" t="s">
        <v>0</v>
      </c>
      <c r="C34" s="5" t="s">
        <v>7</v>
      </c>
      <c r="D34" s="5" t="s">
        <v>39</v>
      </c>
      <c r="E34" s="5" t="s">
        <v>57</v>
      </c>
      <c r="F34" s="5" t="s">
        <v>58</v>
      </c>
      <c r="G34" s="5" t="s">
        <v>59</v>
      </c>
      <c r="H34" s="5" t="s">
        <v>59</v>
      </c>
      <c r="I34" s="5">
        <v>0.35</v>
      </c>
      <c r="J34" s="5" t="s">
        <v>23</v>
      </c>
      <c r="K34" s="5">
        <v>1</v>
      </c>
      <c r="L34" s="5">
        <v>3</v>
      </c>
      <c r="M34" s="7" t="s">
        <v>62</v>
      </c>
      <c r="N34" s="16">
        <v>0</v>
      </c>
    </row>
    <row r="35" spans="1:14" ht="26" x14ac:dyDescent="0.15">
      <c r="A35" s="5" t="s">
        <v>48</v>
      </c>
      <c r="B35" s="5" t="s">
        <v>0</v>
      </c>
      <c r="C35" s="5" t="s">
        <v>7</v>
      </c>
      <c r="D35" s="5" t="s">
        <v>39</v>
      </c>
      <c r="E35" s="5" t="s">
        <v>60</v>
      </c>
      <c r="F35" s="5" t="s">
        <v>58</v>
      </c>
      <c r="G35" s="5" t="s">
        <v>61</v>
      </c>
      <c r="H35" s="5" t="s">
        <v>61</v>
      </c>
      <c r="I35" s="5">
        <v>0.02</v>
      </c>
      <c r="J35" s="5" t="s">
        <v>23</v>
      </c>
      <c r="K35" s="5">
        <v>1</v>
      </c>
      <c r="L35" s="5">
        <v>1</v>
      </c>
      <c r="M35" s="7" t="s">
        <v>154</v>
      </c>
      <c r="N35" s="16">
        <v>0</v>
      </c>
    </row>
    <row r="36" spans="1:14" ht="26" x14ac:dyDescent="0.15">
      <c r="A36" s="5" t="s">
        <v>48</v>
      </c>
      <c r="B36" s="5" t="s">
        <v>0</v>
      </c>
      <c r="C36" s="5" t="s">
        <v>7</v>
      </c>
      <c r="D36" s="5" t="s">
        <v>13</v>
      </c>
      <c r="E36" s="5" t="s">
        <v>13</v>
      </c>
      <c r="F36" s="5" t="s">
        <v>58</v>
      </c>
      <c r="G36" s="5" t="s">
        <v>63</v>
      </c>
      <c r="H36" s="5" t="s">
        <v>63</v>
      </c>
      <c r="I36" s="5">
        <v>1.2</v>
      </c>
      <c r="J36" s="5" t="s">
        <v>23</v>
      </c>
      <c r="K36" s="5"/>
      <c r="L36" s="5">
        <v>1</v>
      </c>
      <c r="M36" s="7" t="s">
        <v>155</v>
      </c>
      <c r="N36" s="16">
        <v>0</v>
      </c>
    </row>
    <row r="37" spans="1:14" ht="15" x14ac:dyDescent="0.15">
      <c r="A37" s="5" t="s">
        <v>48</v>
      </c>
      <c r="B37" s="5" t="s">
        <v>0</v>
      </c>
      <c r="C37" s="5" t="s">
        <v>7</v>
      </c>
      <c r="D37" s="5" t="s">
        <v>13</v>
      </c>
      <c r="E37" s="5" t="s">
        <v>13</v>
      </c>
      <c r="F37" s="5" t="s">
        <v>58</v>
      </c>
      <c r="G37" s="5" t="s">
        <v>59</v>
      </c>
      <c r="H37" s="5" t="s">
        <v>59</v>
      </c>
      <c r="I37" s="5">
        <v>0.5</v>
      </c>
      <c r="J37" s="5" t="s">
        <v>23</v>
      </c>
      <c r="K37" s="5"/>
      <c r="L37" s="5">
        <v>1</v>
      </c>
      <c r="M37" s="7" t="s">
        <v>64</v>
      </c>
      <c r="N37" s="16">
        <v>0</v>
      </c>
    </row>
    <row r="38" spans="1:14" ht="15" x14ac:dyDescent="0.15">
      <c r="A38" s="5" t="s">
        <v>48</v>
      </c>
      <c r="B38" s="5" t="s">
        <v>0</v>
      </c>
      <c r="C38" s="5" t="s">
        <v>7</v>
      </c>
      <c r="D38" s="5" t="s">
        <v>13</v>
      </c>
      <c r="E38" s="5" t="s">
        <v>13</v>
      </c>
      <c r="F38" s="5" t="s">
        <v>58</v>
      </c>
      <c r="G38" s="5" t="s">
        <v>59</v>
      </c>
      <c r="H38" s="5" t="s">
        <v>59</v>
      </c>
      <c r="I38" s="5">
        <v>0.5</v>
      </c>
      <c r="J38" s="5" t="s">
        <v>23</v>
      </c>
      <c r="K38" s="5"/>
      <c r="L38" s="5">
        <v>1</v>
      </c>
      <c r="M38" s="7" t="s">
        <v>65</v>
      </c>
      <c r="N38" s="16">
        <v>0</v>
      </c>
    </row>
    <row r="39" spans="1:14" ht="15" x14ac:dyDescent="0.15">
      <c r="A39" s="5" t="s">
        <v>48</v>
      </c>
      <c r="B39" s="5" t="s">
        <v>0</v>
      </c>
      <c r="C39" s="5" t="s">
        <v>7</v>
      </c>
      <c r="D39" s="5" t="s">
        <v>39</v>
      </c>
      <c r="E39" s="5" t="s">
        <v>13</v>
      </c>
      <c r="F39" s="5" t="s">
        <v>58</v>
      </c>
      <c r="G39" s="5" t="s">
        <v>66</v>
      </c>
      <c r="H39" s="5" t="s">
        <v>66</v>
      </c>
      <c r="I39" s="5">
        <v>1.2</v>
      </c>
      <c r="J39" s="5" t="s">
        <v>23</v>
      </c>
      <c r="K39" s="5"/>
      <c r="L39" s="5">
        <v>4</v>
      </c>
      <c r="M39" s="7" t="s">
        <v>67</v>
      </c>
      <c r="N39" s="16">
        <v>0</v>
      </c>
    </row>
    <row r="40" spans="1:14" x14ac:dyDescent="0.15">
      <c r="A40" s="5" t="s">
        <v>70</v>
      </c>
      <c r="B40" s="8" t="s">
        <v>8</v>
      </c>
      <c r="C40" s="9" t="s">
        <v>7</v>
      </c>
      <c r="D40" s="8" t="s">
        <v>5</v>
      </c>
      <c r="E40" s="8" t="s">
        <v>85</v>
      </c>
      <c r="F40" s="8" t="s">
        <v>71</v>
      </c>
      <c r="G40" s="8" t="s">
        <v>72</v>
      </c>
      <c r="H40" s="9" t="s">
        <v>156</v>
      </c>
      <c r="I40" s="5">
        <v>0.1</v>
      </c>
      <c r="J40" s="5" t="s">
        <v>23</v>
      </c>
      <c r="K40" s="5">
        <v>2</v>
      </c>
      <c r="L40" s="5">
        <v>7</v>
      </c>
      <c r="M40" s="7"/>
      <c r="N40" s="16">
        <v>0</v>
      </c>
    </row>
    <row r="41" spans="1:14" ht="12" customHeight="1" x14ac:dyDescent="0.15">
      <c r="A41" s="5" t="s">
        <v>73</v>
      </c>
      <c r="B41" s="8" t="s">
        <v>0</v>
      </c>
      <c r="C41" s="9" t="s">
        <v>159</v>
      </c>
      <c r="D41" s="8" t="s">
        <v>9</v>
      </c>
      <c r="E41" s="8" t="s">
        <v>86</v>
      </c>
      <c r="F41" s="8" t="s">
        <v>82</v>
      </c>
      <c r="G41" s="8" t="s">
        <v>103</v>
      </c>
      <c r="H41" s="9" t="s">
        <v>94</v>
      </c>
      <c r="I41" s="5">
        <v>0.75</v>
      </c>
      <c r="J41" s="5" t="s">
        <v>23</v>
      </c>
      <c r="K41" s="5">
        <v>4</v>
      </c>
      <c r="L41" s="5">
        <v>2</v>
      </c>
      <c r="M41" s="7" t="s">
        <v>157</v>
      </c>
      <c r="N41" s="16">
        <v>0</v>
      </c>
    </row>
    <row r="42" spans="1:14" x14ac:dyDescent="0.15">
      <c r="A42" s="5" t="s">
        <v>74</v>
      </c>
      <c r="B42" s="8" t="s">
        <v>0</v>
      </c>
      <c r="C42" s="9" t="s">
        <v>159</v>
      </c>
      <c r="D42" s="8" t="s">
        <v>10</v>
      </c>
      <c r="E42" s="8" t="s">
        <v>87</v>
      </c>
      <c r="F42" s="8" t="s">
        <v>83</v>
      </c>
      <c r="G42" s="8" t="s">
        <v>103</v>
      </c>
      <c r="H42" s="9" t="s">
        <v>94</v>
      </c>
      <c r="I42" s="5">
        <v>0.65</v>
      </c>
      <c r="J42" s="5" t="s">
        <v>23</v>
      </c>
      <c r="K42" s="5">
        <v>1</v>
      </c>
      <c r="L42" s="5">
        <v>2</v>
      </c>
      <c r="M42" s="7" t="s">
        <v>158</v>
      </c>
      <c r="N42" s="16">
        <v>0</v>
      </c>
    </row>
    <row r="43" spans="1:14" x14ac:dyDescent="0.15">
      <c r="A43" s="5" t="s">
        <v>75</v>
      </c>
      <c r="B43" s="8" t="s">
        <v>8</v>
      </c>
      <c r="C43" s="9" t="s">
        <v>7</v>
      </c>
      <c r="D43" s="8" t="s">
        <v>5</v>
      </c>
      <c r="E43" s="9" t="s">
        <v>84</v>
      </c>
      <c r="F43" s="8" t="s">
        <v>90</v>
      </c>
      <c r="G43" s="9" t="s">
        <v>88</v>
      </c>
      <c r="H43" s="9" t="s">
        <v>94</v>
      </c>
      <c r="I43" s="5">
        <v>0.01</v>
      </c>
      <c r="J43" s="5" t="s">
        <v>23</v>
      </c>
      <c r="K43" s="5">
        <v>1</v>
      </c>
      <c r="L43" s="5">
        <v>2</v>
      </c>
      <c r="M43" s="7" t="s">
        <v>12</v>
      </c>
      <c r="N43" s="16">
        <v>0</v>
      </c>
    </row>
    <row r="44" spans="1:14" x14ac:dyDescent="0.15">
      <c r="A44" s="5" t="s">
        <v>76</v>
      </c>
      <c r="B44" s="8" t="s">
        <v>0</v>
      </c>
      <c r="C44" s="5" t="s">
        <v>7</v>
      </c>
      <c r="D44" s="9" t="s">
        <v>11</v>
      </c>
      <c r="E44" s="9" t="s">
        <v>89</v>
      </c>
      <c r="F44" s="8" t="s">
        <v>90</v>
      </c>
      <c r="G44" s="9" t="s">
        <v>91</v>
      </c>
      <c r="H44" s="9" t="s">
        <v>94</v>
      </c>
      <c r="I44" s="5">
        <v>7.4999999999999997E-2</v>
      </c>
      <c r="J44" s="5" t="s">
        <v>23</v>
      </c>
      <c r="K44" s="5">
        <v>1</v>
      </c>
      <c r="L44" s="5">
        <v>9</v>
      </c>
      <c r="M44" s="7"/>
      <c r="N44" s="16">
        <v>0</v>
      </c>
    </row>
    <row r="45" spans="1:14" x14ac:dyDescent="0.15">
      <c r="A45" s="5" t="s">
        <v>77</v>
      </c>
      <c r="B45" s="8" t="s">
        <v>0</v>
      </c>
      <c r="C45" s="5" t="s">
        <v>7</v>
      </c>
      <c r="D45" s="9" t="s">
        <v>6</v>
      </c>
      <c r="E45" s="9" t="s">
        <v>92</v>
      </c>
      <c r="F45" s="9" t="s">
        <v>13</v>
      </c>
      <c r="G45" s="9" t="s">
        <v>93</v>
      </c>
      <c r="H45" s="5" t="s">
        <v>94</v>
      </c>
      <c r="I45" s="5">
        <v>0.1</v>
      </c>
      <c r="J45" s="5" t="s">
        <v>23</v>
      </c>
      <c r="K45" s="5">
        <v>6</v>
      </c>
      <c r="L45" s="5">
        <v>2</v>
      </c>
      <c r="M45" s="7"/>
      <c r="N45" s="16">
        <v>0</v>
      </c>
    </row>
    <row r="46" spans="1:14" x14ac:dyDescent="0.15">
      <c r="A46" s="5" t="s">
        <v>78</v>
      </c>
      <c r="B46" s="8" t="s">
        <v>0</v>
      </c>
      <c r="C46" s="5" t="s">
        <v>15</v>
      </c>
      <c r="D46" s="9" t="s">
        <v>6</v>
      </c>
      <c r="E46" s="9" t="s">
        <v>96</v>
      </c>
      <c r="F46" s="9" t="s">
        <v>13</v>
      </c>
      <c r="G46" s="9" t="s">
        <v>95</v>
      </c>
      <c r="H46" s="5" t="s">
        <v>94</v>
      </c>
      <c r="I46" s="5">
        <v>0.35</v>
      </c>
      <c r="J46" s="5" t="s">
        <v>23</v>
      </c>
      <c r="K46" s="5">
        <v>9</v>
      </c>
      <c r="L46" s="5">
        <v>3</v>
      </c>
      <c r="M46" s="7"/>
      <c r="N46" s="16">
        <v>-11765.63</v>
      </c>
    </row>
    <row r="47" spans="1:14" x14ac:dyDescent="0.15">
      <c r="A47" s="5" t="s">
        <v>79</v>
      </c>
      <c r="B47" s="8" t="s">
        <v>0</v>
      </c>
      <c r="C47" s="5" t="s">
        <v>3</v>
      </c>
      <c r="D47" s="9" t="s">
        <v>16</v>
      </c>
      <c r="E47" s="9" t="s">
        <v>98</v>
      </c>
      <c r="F47" s="9" t="s">
        <v>17</v>
      </c>
      <c r="G47" s="9" t="s">
        <v>97</v>
      </c>
      <c r="H47" s="5" t="s">
        <v>94</v>
      </c>
      <c r="I47" s="5">
        <v>7.4999999999999997E-2</v>
      </c>
      <c r="J47" s="5" t="s">
        <v>23</v>
      </c>
      <c r="K47" s="5">
        <v>1</v>
      </c>
      <c r="L47" s="5">
        <v>8</v>
      </c>
      <c r="M47" s="7"/>
      <c r="N47" s="16">
        <v>14700.76</v>
      </c>
    </row>
    <row r="48" spans="1:14" x14ac:dyDescent="0.15">
      <c r="A48" s="5" t="s">
        <v>80</v>
      </c>
      <c r="B48" s="8" t="s">
        <v>0</v>
      </c>
      <c r="C48" s="9" t="s">
        <v>20</v>
      </c>
      <c r="D48" s="8" t="s">
        <v>18</v>
      </c>
      <c r="E48" s="9" t="s">
        <v>99</v>
      </c>
      <c r="F48" s="9" t="s">
        <v>13</v>
      </c>
      <c r="G48" s="9" t="s">
        <v>100</v>
      </c>
      <c r="H48" s="9" t="s">
        <v>94</v>
      </c>
      <c r="I48" s="5">
        <v>0.25</v>
      </c>
      <c r="J48" s="5" t="s">
        <v>23</v>
      </c>
      <c r="K48" s="5">
        <v>1</v>
      </c>
      <c r="L48" s="5">
        <v>6</v>
      </c>
      <c r="M48" s="7"/>
      <c r="N48" s="16"/>
    </row>
    <row r="49" spans="1:14" ht="52" x14ac:dyDescent="0.15">
      <c r="A49" s="5" t="s">
        <v>81</v>
      </c>
      <c r="B49" s="8" t="s">
        <v>0</v>
      </c>
      <c r="C49" s="9" t="s">
        <v>19</v>
      </c>
      <c r="D49" s="8" t="s">
        <v>101</v>
      </c>
      <c r="E49" s="9" t="s">
        <v>102</v>
      </c>
      <c r="F49" s="9" t="s">
        <v>13</v>
      </c>
      <c r="G49" s="9" t="s">
        <v>13</v>
      </c>
      <c r="H49" s="9" t="s">
        <v>94</v>
      </c>
      <c r="I49" s="5">
        <v>0.02</v>
      </c>
      <c r="J49" s="5" t="s">
        <v>23</v>
      </c>
      <c r="K49" s="5">
        <v>1</v>
      </c>
      <c r="L49" s="23">
        <v>3</v>
      </c>
      <c r="M49" s="10" t="s">
        <v>21</v>
      </c>
      <c r="N49" s="16">
        <v>917240</v>
      </c>
    </row>
    <row r="50" spans="1:14" x14ac:dyDescent="0.15">
      <c r="A50" s="5" t="s">
        <v>104</v>
      </c>
      <c r="B50" s="9" t="s">
        <v>0</v>
      </c>
      <c r="C50" s="5" t="s">
        <v>7</v>
      </c>
      <c r="D50" s="9" t="s">
        <v>6</v>
      </c>
      <c r="E50" s="9" t="s">
        <v>106</v>
      </c>
      <c r="F50" s="9" t="s">
        <v>108</v>
      </c>
      <c r="G50" s="9" t="s">
        <v>109</v>
      </c>
      <c r="H50" s="5" t="s">
        <v>105</v>
      </c>
      <c r="I50" s="5">
        <v>1</v>
      </c>
      <c r="J50" s="5" t="s">
        <v>23</v>
      </c>
      <c r="K50" s="5">
        <v>1</v>
      </c>
      <c r="L50" s="5">
        <v>1</v>
      </c>
      <c r="M50" s="7"/>
      <c r="N50" s="16">
        <v>0</v>
      </c>
    </row>
    <row r="51" spans="1:14" x14ac:dyDescent="0.15">
      <c r="A51" s="5" t="s">
        <v>104</v>
      </c>
      <c r="B51" s="9" t="s">
        <v>0</v>
      </c>
      <c r="C51" s="5" t="s">
        <v>7</v>
      </c>
      <c r="D51" s="9" t="s">
        <v>6</v>
      </c>
      <c r="E51" s="9" t="s">
        <v>13</v>
      </c>
      <c r="F51" s="9" t="s">
        <v>110</v>
      </c>
      <c r="G51" s="9" t="s">
        <v>111</v>
      </c>
      <c r="H51" s="5" t="s">
        <v>13</v>
      </c>
      <c r="I51" s="5">
        <v>3</v>
      </c>
      <c r="J51" s="5" t="s">
        <v>23</v>
      </c>
      <c r="K51" s="5">
        <v>4</v>
      </c>
      <c r="L51" s="5">
        <v>1</v>
      </c>
      <c r="M51" s="7"/>
      <c r="N51" s="16">
        <v>0</v>
      </c>
    </row>
    <row r="52" spans="1:14" x14ac:dyDescent="0.15">
      <c r="A52" s="5" t="s">
        <v>104</v>
      </c>
      <c r="B52" s="9" t="s">
        <v>0</v>
      </c>
      <c r="C52" s="5" t="s">
        <v>7</v>
      </c>
      <c r="D52" s="9" t="s">
        <v>6</v>
      </c>
      <c r="E52" s="9" t="s">
        <v>112</v>
      </c>
      <c r="F52" s="9" t="s">
        <v>113</v>
      </c>
      <c r="G52" s="9" t="s">
        <v>114</v>
      </c>
      <c r="H52" s="5" t="s">
        <v>13</v>
      </c>
      <c r="I52" s="5">
        <v>2.75</v>
      </c>
      <c r="J52" s="5" t="s">
        <v>23</v>
      </c>
      <c r="K52" s="5">
        <v>1</v>
      </c>
      <c r="L52" s="5">
        <v>1</v>
      </c>
      <c r="M52" s="7"/>
      <c r="N52" s="16">
        <v>0</v>
      </c>
    </row>
    <row r="53" spans="1:14" x14ac:dyDescent="0.15">
      <c r="A53" s="5" t="s">
        <v>104</v>
      </c>
      <c r="B53" s="9" t="s">
        <v>13</v>
      </c>
      <c r="C53" s="5" t="s">
        <v>13</v>
      </c>
      <c r="D53" s="9" t="s">
        <v>13</v>
      </c>
      <c r="E53" s="9" t="s">
        <v>13</v>
      </c>
      <c r="F53" s="9" t="s">
        <v>13</v>
      </c>
      <c r="G53" s="9" t="s">
        <v>13</v>
      </c>
      <c r="H53" s="5" t="s">
        <v>13</v>
      </c>
      <c r="I53" s="5">
        <v>4.5</v>
      </c>
      <c r="J53" s="5" t="s">
        <v>23</v>
      </c>
      <c r="K53" s="5">
        <v>1</v>
      </c>
      <c r="L53" s="5">
        <v>5</v>
      </c>
      <c r="M53" s="7" t="s">
        <v>115</v>
      </c>
      <c r="N53" s="16">
        <v>0</v>
      </c>
    </row>
    <row r="54" spans="1:14" x14ac:dyDescent="0.15">
      <c r="A54" s="5" t="s">
        <v>104</v>
      </c>
      <c r="B54" s="9" t="s">
        <v>0</v>
      </c>
      <c r="C54" s="5" t="s">
        <v>7</v>
      </c>
      <c r="D54" s="9" t="s">
        <v>6</v>
      </c>
      <c r="E54" s="9" t="s">
        <v>13</v>
      </c>
      <c r="F54" s="9" t="s">
        <v>116</v>
      </c>
      <c r="G54" s="9" t="s">
        <v>111</v>
      </c>
      <c r="H54" s="5" t="s">
        <v>13</v>
      </c>
      <c r="I54" s="5">
        <v>2.5</v>
      </c>
      <c r="J54" s="5" t="s">
        <v>23</v>
      </c>
      <c r="K54" s="5">
        <v>1</v>
      </c>
      <c r="L54" s="5">
        <v>1</v>
      </c>
      <c r="M54" s="7"/>
      <c r="N54" s="16">
        <v>0</v>
      </c>
    </row>
    <row r="55" spans="1:14" x14ac:dyDescent="0.15">
      <c r="A55" s="5" t="s">
        <v>104</v>
      </c>
      <c r="B55" s="9" t="s">
        <v>0</v>
      </c>
      <c r="C55" s="5" t="s">
        <v>7</v>
      </c>
      <c r="D55" s="9" t="s">
        <v>6</v>
      </c>
      <c r="E55" s="9" t="s">
        <v>13</v>
      </c>
      <c r="F55" s="9" t="s">
        <v>108</v>
      </c>
      <c r="G55" s="9" t="s">
        <v>111</v>
      </c>
      <c r="H55" s="5" t="s">
        <v>13</v>
      </c>
      <c r="I55" s="5">
        <v>2.5</v>
      </c>
      <c r="J55" s="5" t="s">
        <v>23</v>
      </c>
      <c r="K55" s="5">
        <v>5</v>
      </c>
      <c r="L55" s="5">
        <v>1</v>
      </c>
      <c r="M55" s="7" t="s">
        <v>117</v>
      </c>
      <c r="N55" s="16">
        <v>0</v>
      </c>
    </row>
    <row r="56" spans="1:14" x14ac:dyDescent="0.15">
      <c r="A56" s="5" t="s">
        <v>104</v>
      </c>
      <c r="B56" s="9" t="s">
        <v>0</v>
      </c>
      <c r="C56" s="5" t="s">
        <v>7</v>
      </c>
      <c r="D56" s="9" t="s">
        <v>6</v>
      </c>
      <c r="E56" s="9" t="s">
        <v>112</v>
      </c>
      <c r="F56" s="9" t="s">
        <v>118</v>
      </c>
      <c r="G56" s="9" t="s">
        <v>119</v>
      </c>
      <c r="H56" s="5" t="s">
        <v>13</v>
      </c>
      <c r="I56" s="5">
        <v>2.5</v>
      </c>
      <c r="J56" s="5" t="s">
        <v>23</v>
      </c>
      <c r="K56" s="5">
        <v>2</v>
      </c>
      <c r="L56" s="5">
        <v>1</v>
      </c>
      <c r="M56" s="7"/>
      <c r="N56" s="16">
        <v>0</v>
      </c>
    </row>
    <row r="57" spans="1:14" x14ac:dyDescent="0.15">
      <c r="A57" s="5" t="s">
        <v>120</v>
      </c>
      <c r="B57" s="9" t="s">
        <v>121</v>
      </c>
      <c r="C57" s="5" t="s">
        <v>7</v>
      </c>
      <c r="D57" s="9" t="s">
        <v>6</v>
      </c>
      <c r="E57" s="9" t="s">
        <v>122</v>
      </c>
      <c r="F57" s="9" t="s">
        <v>13</v>
      </c>
      <c r="G57" s="9" t="s">
        <v>123</v>
      </c>
      <c r="H57" s="5" t="s">
        <v>124</v>
      </c>
      <c r="I57" s="5">
        <v>0.1</v>
      </c>
      <c r="J57" s="5" t="s">
        <v>23</v>
      </c>
      <c r="K57" s="5">
        <v>5</v>
      </c>
      <c r="L57" s="5">
        <v>2</v>
      </c>
      <c r="M57" s="7"/>
      <c r="N57" s="16">
        <v>0</v>
      </c>
    </row>
    <row r="58" spans="1:14" x14ac:dyDescent="0.15">
      <c r="A58" s="5" t="s">
        <v>120</v>
      </c>
      <c r="B58" s="9" t="s">
        <v>0</v>
      </c>
      <c r="C58" s="5" t="s">
        <v>7</v>
      </c>
      <c r="D58" s="9" t="s">
        <v>5</v>
      </c>
      <c r="E58" s="9" t="s">
        <v>125</v>
      </c>
      <c r="F58" s="9" t="s">
        <v>13</v>
      </c>
      <c r="G58" s="9" t="s">
        <v>126</v>
      </c>
      <c r="H58" s="5" t="s">
        <v>124</v>
      </c>
      <c r="I58" s="5">
        <v>0.05</v>
      </c>
      <c r="J58" s="5" t="s">
        <v>23</v>
      </c>
      <c r="K58" s="5">
        <v>1</v>
      </c>
      <c r="L58" s="5">
        <v>2</v>
      </c>
      <c r="M58" s="7"/>
      <c r="N58" s="16">
        <v>0</v>
      </c>
    </row>
    <row r="59" spans="1:14" x14ac:dyDescent="0.15">
      <c r="A59" s="5" t="s">
        <v>120</v>
      </c>
      <c r="B59" s="9" t="s">
        <v>0</v>
      </c>
      <c r="C59" s="5" t="s">
        <v>7</v>
      </c>
      <c r="D59" s="9" t="s">
        <v>6</v>
      </c>
      <c r="E59" s="9" t="s">
        <v>127</v>
      </c>
      <c r="F59" s="9" t="s">
        <v>13</v>
      </c>
      <c r="G59" s="9" t="s">
        <v>128</v>
      </c>
      <c r="H59" s="5" t="s">
        <v>124</v>
      </c>
      <c r="I59" s="5">
        <v>0.15</v>
      </c>
      <c r="J59" s="5" t="s">
        <v>23</v>
      </c>
      <c r="K59" s="5">
        <v>3</v>
      </c>
      <c r="L59" s="5">
        <v>1</v>
      </c>
      <c r="M59" s="7"/>
      <c r="N59" s="16">
        <v>0</v>
      </c>
    </row>
    <row r="60" spans="1:14" x14ac:dyDescent="0.15">
      <c r="A60" s="5" t="s">
        <v>129</v>
      </c>
      <c r="B60" s="9" t="s">
        <v>0</v>
      </c>
      <c r="C60" s="5" t="s">
        <v>3</v>
      </c>
      <c r="D60" s="9" t="s">
        <v>16</v>
      </c>
      <c r="E60" s="9" t="s">
        <v>130</v>
      </c>
      <c r="F60" s="9" t="s">
        <v>107</v>
      </c>
      <c r="G60" s="9" t="s">
        <v>131</v>
      </c>
      <c r="H60" s="5" t="s">
        <v>13</v>
      </c>
      <c r="I60" s="5">
        <v>5.0000000000000001E-3</v>
      </c>
      <c r="J60" s="5" t="s">
        <v>23</v>
      </c>
      <c r="K60" s="5">
        <v>1</v>
      </c>
      <c r="L60" s="5">
        <v>3</v>
      </c>
      <c r="M60" s="7"/>
      <c r="N60" s="16">
        <v>14700.76</v>
      </c>
    </row>
    <row r="61" spans="1:14" x14ac:dyDescent="0.15">
      <c r="A61" s="5" t="s">
        <v>129</v>
      </c>
      <c r="B61" s="9" t="s">
        <v>0</v>
      </c>
      <c r="C61" s="5" t="s">
        <v>132</v>
      </c>
      <c r="D61" s="9" t="s">
        <v>6</v>
      </c>
      <c r="E61" s="9" t="s">
        <v>133</v>
      </c>
      <c r="F61" s="9" t="s">
        <v>107</v>
      </c>
      <c r="G61" s="5" t="s">
        <v>134</v>
      </c>
      <c r="H61" s="5" t="s">
        <v>13</v>
      </c>
      <c r="I61" s="5">
        <v>0.25</v>
      </c>
      <c r="J61" s="5" t="s">
        <v>23</v>
      </c>
      <c r="K61" s="5">
        <v>9</v>
      </c>
      <c r="L61" s="23">
        <v>3</v>
      </c>
      <c r="M61" s="11" t="s">
        <v>14</v>
      </c>
      <c r="N61" s="16">
        <v>-6747.97</v>
      </c>
    </row>
    <row r="62" spans="1:14" x14ac:dyDescent="0.15">
      <c r="A62" s="5" t="s">
        <v>129</v>
      </c>
      <c r="B62" s="9" t="s">
        <v>0</v>
      </c>
      <c r="C62" s="5" t="s">
        <v>4</v>
      </c>
      <c r="D62" s="9" t="s">
        <v>5</v>
      </c>
      <c r="E62" s="9" t="s">
        <v>135</v>
      </c>
      <c r="F62" s="9" t="s">
        <v>107</v>
      </c>
      <c r="G62" s="9" t="s">
        <v>134</v>
      </c>
      <c r="H62" s="5" t="s">
        <v>13</v>
      </c>
      <c r="I62" s="5">
        <v>0.25</v>
      </c>
      <c r="J62" s="5" t="s">
        <v>23</v>
      </c>
      <c r="K62" s="5">
        <v>1</v>
      </c>
      <c r="L62" s="5">
        <v>7</v>
      </c>
      <c r="M62" s="7"/>
      <c r="N62" s="16">
        <v>-16395.41</v>
      </c>
    </row>
    <row r="63" spans="1:14" x14ac:dyDescent="0.15">
      <c r="A63" s="5" t="s">
        <v>136</v>
      </c>
      <c r="B63" s="9" t="s">
        <v>0</v>
      </c>
      <c r="C63" s="5" t="s">
        <v>3</v>
      </c>
      <c r="D63" s="9" t="s">
        <v>16</v>
      </c>
      <c r="E63" s="9" t="s">
        <v>137</v>
      </c>
      <c r="F63" s="9" t="s">
        <v>107</v>
      </c>
      <c r="G63" s="9" t="s">
        <v>134</v>
      </c>
      <c r="H63" s="5" t="s">
        <v>13</v>
      </c>
      <c r="I63" s="5">
        <v>0.01</v>
      </c>
      <c r="J63" s="5" t="s">
        <v>23</v>
      </c>
      <c r="K63" s="5">
        <v>1</v>
      </c>
      <c r="L63" s="5">
        <v>9</v>
      </c>
      <c r="M63" s="7"/>
      <c r="N63" s="16">
        <v>14700.76</v>
      </c>
    </row>
    <row r="64" spans="1:14" x14ac:dyDescent="0.15">
      <c r="A64" s="5" t="s">
        <v>136</v>
      </c>
      <c r="B64" s="9" t="s">
        <v>0</v>
      </c>
      <c r="C64" s="5" t="s">
        <v>7</v>
      </c>
      <c r="D64" s="9" t="s">
        <v>6</v>
      </c>
      <c r="E64" s="9" t="s">
        <v>138</v>
      </c>
      <c r="F64" s="9" t="s">
        <v>139</v>
      </c>
      <c r="G64" s="9" t="s">
        <v>140</v>
      </c>
      <c r="H64" s="5" t="s">
        <v>13</v>
      </c>
      <c r="I64" s="5">
        <v>0.1</v>
      </c>
      <c r="J64" s="5" t="s">
        <v>23</v>
      </c>
      <c r="K64" s="5">
        <v>1</v>
      </c>
      <c r="L64" s="5">
        <v>1</v>
      </c>
      <c r="M64" s="7"/>
      <c r="N64" s="16">
        <v>0</v>
      </c>
    </row>
    <row r="65" spans="1:14" x14ac:dyDescent="0.15">
      <c r="A65" s="5" t="s">
        <v>136</v>
      </c>
      <c r="B65" s="9" t="s">
        <v>0</v>
      </c>
      <c r="C65" s="5" t="s">
        <v>7</v>
      </c>
      <c r="D65" s="9" t="s">
        <v>6</v>
      </c>
      <c r="E65" s="9" t="s">
        <v>141</v>
      </c>
      <c r="F65" s="9" t="s">
        <v>107</v>
      </c>
      <c r="G65" s="9" t="s">
        <v>142</v>
      </c>
      <c r="H65" s="5" t="s">
        <v>13</v>
      </c>
      <c r="I65" s="5">
        <v>0.1</v>
      </c>
      <c r="J65" s="5" t="s">
        <v>23</v>
      </c>
      <c r="K65" s="5">
        <v>8</v>
      </c>
      <c r="L65" s="5">
        <v>1</v>
      </c>
      <c r="M65" s="7" t="s">
        <v>143</v>
      </c>
      <c r="N65" s="16">
        <v>0</v>
      </c>
    </row>
    <row r="66" spans="1:14" x14ac:dyDescent="0.15">
      <c r="A66" s="5" t="s">
        <v>136</v>
      </c>
      <c r="B66" s="9" t="s">
        <v>0</v>
      </c>
      <c r="C66" s="5" t="s">
        <v>7</v>
      </c>
      <c r="D66" s="9" t="s">
        <v>39</v>
      </c>
      <c r="E66" s="9" t="s">
        <v>144</v>
      </c>
      <c r="F66" s="9" t="s">
        <v>13</v>
      </c>
      <c r="G66" s="9" t="s">
        <v>145</v>
      </c>
      <c r="H66" s="5" t="s">
        <v>13</v>
      </c>
      <c r="I66" s="5">
        <v>0.5</v>
      </c>
      <c r="J66" s="5" t="s">
        <v>23</v>
      </c>
      <c r="K66" s="5">
        <v>1</v>
      </c>
      <c r="L66" s="5">
        <v>1</v>
      </c>
      <c r="M66" s="7"/>
      <c r="N66" s="16">
        <v>0</v>
      </c>
    </row>
    <row r="67" spans="1:14" x14ac:dyDescent="0.15">
      <c r="A67" s="5" t="s">
        <v>136</v>
      </c>
      <c r="B67" s="9" t="s">
        <v>0</v>
      </c>
      <c r="C67" s="5" t="s">
        <v>7</v>
      </c>
      <c r="D67" s="9" t="s">
        <v>39</v>
      </c>
      <c r="E67" s="9" t="s">
        <v>146</v>
      </c>
      <c r="F67" s="9" t="s">
        <v>107</v>
      </c>
      <c r="G67" s="9" t="s">
        <v>147</v>
      </c>
      <c r="H67" s="5" t="s">
        <v>13</v>
      </c>
      <c r="I67" s="5">
        <v>0.2</v>
      </c>
      <c r="J67" s="5" t="s">
        <v>23</v>
      </c>
      <c r="K67" s="5">
        <v>1</v>
      </c>
      <c r="L67" s="5">
        <v>1</v>
      </c>
      <c r="M67" s="7"/>
      <c r="N67" s="16">
        <v>0</v>
      </c>
    </row>
    <row r="69" spans="1:14" x14ac:dyDescent="0.15">
      <c r="A69" s="12" t="s">
        <v>160</v>
      </c>
      <c r="G69" s="12" t="s">
        <v>181</v>
      </c>
    </row>
    <row r="70" spans="1:14" x14ac:dyDescent="0.15">
      <c r="G70" s="13" t="s">
        <v>10</v>
      </c>
      <c r="H70" s="14">
        <v>17679640.859999999</v>
      </c>
      <c r="I70" t="s">
        <v>166</v>
      </c>
    </row>
    <row r="71" spans="1:14" x14ac:dyDescent="0.15">
      <c r="G71" s="13" t="s">
        <v>5</v>
      </c>
      <c r="H71" s="14">
        <f>H75*420</f>
        <v>12918225.600000001</v>
      </c>
      <c r="I71" t="s">
        <v>166</v>
      </c>
    </row>
    <row r="72" spans="1:14" x14ac:dyDescent="0.15">
      <c r="G72" s="13" t="s">
        <v>16</v>
      </c>
      <c r="H72" s="14">
        <f>H75*420</f>
        <v>12918225.600000001</v>
      </c>
      <c r="I72" t="s">
        <v>166</v>
      </c>
    </row>
    <row r="73" spans="1:14" x14ac:dyDescent="0.15">
      <c r="G73" s="13" t="s">
        <v>6</v>
      </c>
      <c r="H73" s="14">
        <f>H72-7485.98</f>
        <v>12910739.620000001</v>
      </c>
      <c r="I73" t="s">
        <v>166</v>
      </c>
    </row>
    <row r="74" spans="1:14" x14ac:dyDescent="0.15">
      <c r="G74" s="13" t="s">
        <v>161</v>
      </c>
      <c r="H74" s="14">
        <v>42111.41</v>
      </c>
      <c r="I74" t="s">
        <v>166</v>
      </c>
    </row>
    <row r="75" spans="1:14" x14ac:dyDescent="0.15">
      <c r="G75" s="13" t="s">
        <v>162</v>
      </c>
      <c r="H75" s="14">
        <v>30757.680000000004</v>
      </c>
      <c r="I75" t="s">
        <v>166</v>
      </c>
    </row>
    <row r="76" spans="1:14" x14ac:dyDescent="0.15">
      <c r="G76" s="13" t="s">
        <v>163</v>
      </c>
      <c r="H76" s="14">
        <v>24391.54</v>
      </c>
      <c r="I76" t="s">
        <v>166</v>
      </c>
    </row>
    <row r="77" spans="1:14" x14ac:dyDescent="0.15">
      <c r="G77" s="13" t="s">
        <v>164</v>
      </c>
      <c r="H77" s="14">
        <v>47266.61</v>
      </c>
      <c r="I77" t="s">
        <v>166</v>
      </c>
    </row>
    <row r="78" spans="1:14" x14ac:dyDescent="0.15">
      <c r="G78" s="13" t="s">
        <v>165</v>
      </c>
      <c r="H78" s="14">
        <v>46952222.672500007</v>
      </c>
      <c r="I78" t="s">
        <v>166</v>
      </c>
    </row>
    <row r="80" spans="1:14" x14ac:dyDescent="0.15">
      <c r="G80" s="17" t="s">
        <v>168</v>
      </c>
    </row>
  </sheetData>
  <phoneticPr fontId="3" type="noConversion"/>
  <pageMargins left="0.75" right="0.75" top="1" bottom="1" header="0.5" footer="0.5"/>
  <pageSetup scale="42" orientation="landscape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9"/>
  <sheetViews>
    <sheetView workbookViewId="0"/>
  </sheetViews>
  <sheetFormatPr baseColWidth="10" defaultColWidth="8.83203125" defaultRowHeight="13" x14ac:dyDescent="0.15"/>
  <cols>
    <col min="2" max="2" width="6.1640625" bestFit="1" customWidth="1"/>
    <col min="3" max="3" width="13.5" bestFit="1" customWidth="1"/>
    <col min="4" max="4" width="21.5" bestFit="1" customWidth="1"/>
    <col min="5" max="5" width="12.6640625" bestFit="1" customWidth="1"/>
    <col min="6" max="6" width="22.6640625" bestFit="1" customWidth="1"/>
    <col min="7" max="7" width="15.1640625" bestFit="1" customWidth="1"/>
    <col min="8" max="8" width="18.1640625" bestFit="1" customWidth="1"/>
    <col min="9" max="9" width="23.83203125" bestFit="1" customWidth="1"/>
    <col min="10" max="10" width="11.6640625" bestFit="1" customWidth="1"/>
    <col min="11" max="11" width="17.83203125" bestFit="1" customWidth="1"/>
    <col min="12" max="12" width="17.83203125" customWidth="1"/>
    <col min="13" max="13" width="39.1640625" bestFit="1" customWidth="1"/>
    <col min="14" max="14" width="15" bestFit="1" customWidth="1"/>
  </cols>
  <sheetData>
    <row r="1" spans="1:14" x14ac:dyDescent="0.15">
      <c r="A1" t="s">
        <v>24</v>
      </c>
      <c r="I1" s="2"/>
    </row>
    <row r="2" spans="1:14" x14ac:dyDescent="0.15">
      <c r="I2" s="2"/>
    </row>
    <row r="3" spans="1:14" x14ac:dyDescent="0.15">
      <c r="A3" s="24" t="s">
        <v>209</v>
      </c>
      <c r="I3" s="2"/>
    </row>
    <row r="4" spans="1:14" x14ac:dyDescent="0.15">
      <c r="A4" t="s">
        <v>210</v>
      </c>
      <c r="I4" s="2"/>
    </row>
    <row r="5" spans="1:14" x14ac:dyDescent="0.15">
      <c r="A5" t="s">
        <v>211</v>
      </c>
      <c r="I5" s="2"/>
    </row>
    <row r="6" spans="1:14" x14ac:dyDescent="0.15">
      <c r="A6" t="s">
        <v>212</v>
      </c>
      <c r="I6" s="2"/>
    </row>
    <row r="7" spans="1:14" x14ac:dyDescent="0.15">
      <c r="I7" s="2"/>
    </row>
    <row r="8" spans="1:14" x14ac:dyDescent="0.15">
      <c r="I8" s="2"/>
    </row>
    <row r="9" spans="1:14" x14ac:dyDescent="0.15">
      <c r="I9" s="2"/>
    </row>
    <row r="10" spans="1:14" x14ac:dyDescent="0.15">
      <c r="A10" s="1" t="s">
        <v>229</v>
      </c>
      <c r="C10" s="3"/>
      <c r="I10" s="2"/>
    </row>
    <row r="11" spans="1:14" x14ac:dyDescent="0.15">
      <c r="I11" s="2"/>
      <c r="K11" t="s">
        <v>207</v>
      </c>
      <c r="L11" t="s">
        <v>208</v>
      </c>
    </row>
    <row r="12" spans="1:14" x14ac:dyDescent="0.15">
      <c r="A12" s="4" t="s">
        <v>33</v>
      </c>
      <c r="B12" s="4" t="s">
        <v>22</v>
      </c>
      <c r="C12" s="4" t="s">
        <v>25</v>
      </c>
      <c r="D12" s="4" t="s">
        <v>1</v>
      </c>
      <c r="E12" s="4" t="s">
        <v>26</v>
      </c>
      <c r="F12" s="4" t="s">
        <v>2</v>
      </c>
      <c r="G12" s="4" t="s">
        <v>28</v>
      </c>
      <c r="H12" s="4" t="s">
        <v>29</v>
      </c>
      <c r="I12" s="4" t="s">
        <v>27</v>
      </c>
      <c r="J12" s="4" t="s">
        <v>30</v>
      </c>
      <c r="K12" s="4" t="s">
        <v>31</v>
      </c>
      <c r="L12" s="4" t="s">
        <v>31</v>
      </c>
      <c r="M12" s="4" t="s">
        <v>32</v>
      </c>
      <c r="N12" s="15" t="s">
        <v>167</v>
      </c>
    </row>
    <row r="13" spans="1:14" ht="26" x14ac:dyDescent="0.15">
      <c r="A13" s="5" t="s">
        <v>49</v>
      </c>
      <c r="B13" s="5" t="s">
        <v>34</v>
      </c>
      <c r="C13" s="5" t="s">
        <v>7</v>
      </c>
      <c r="D13" s="5" t="s">
        <v>35</v>
      </c>
      <c r="E13" s="5" t="s">
        <v>36</v>
      </c>
      <c r="F13" s="5" t="s">
        <v>37</v>
      </c>
      <c r="G13" s="5" t="s">
        <v>13</v>
      </c>
      <c r="H13" s="5" t="s">
        <v>38</v>
      </c>
      <c r="I13" s="5">
        <v>0.75</v>
      </c>
      <c r="J13" s="5" t="s">
        <v>23</v>
      </c>
      <c r="K13" s="5">
        <v>2</v>
      </c>
      <c r="L13" s="5"/>
      <c r="M13" s="18" t="s">
        <v>170</v>
      </c>
      <c r="N13" s="5">
        <v>0</v>
      </c>
    </row>
    <row r="14" spans="1:14" ht="26" x14ac:dyDescent="0.15">
      <c r="A14" s="5" t="s">
        <v>49</v>
      </c>
      <c r="B14" s="5" t="s">
        <v>34</v>
      </c>
      <c r="C14" s="5" t="s">
        <v>7</v>
      </c>
      <c r="D14" s="5" t="s">
        <v>39</v>
      </c>
      <c r="E14" s="5" t="s">
        <v>40</v>
      </c>
      <c r="F14" s="5" t="s">
        <v>37</v>
      </c>
      <c r="G14" s="5" t="s">
        <v>41</v>
      </c>
      <c r="H14" s="5" t="s">
        <v>38</v>
      </c>
      <c r="I14" s="5">
        <v>1</v>
      </c>
      <c r="J14" s="5" t="s">
        <v>23</v>
      </c>
      <c r="K14" s="5">
        <v>2</v>
      </c>
      <c r="L14" s="5"/>
      <c r="M14" s="18" t="s">
        <v>171</v>
      </c>
      <c r="N14" s="5">
        <v>0</v>
      </c>
    </row>
    <row r="15" spans="1:14" x14ac:dyDescent="0.15">
      <c r="A15" s="5" t="s">
        <v>49</v>
      </c>
      <c r="B15" s="5" t="s">
        <v>42</v>
      </c>
      <c r="C15" s="5" t="s">
        <v>7</v>
      </c>
      <c r="D15" s="5" t="s">
        <v>39</v>
      </c>
      <c r="E15" s="5" t="s">
        <v>43</v>
      </c>
      <c r="F15" s="5" t="s">
        <v>37</v>
      </c>
      <c r="G15" s="5" t="s">
        <v>13</v>
      </c>
      <c r="H15" s="5" t="s">
        <v>38</v>
      </c>
      <c r="I15" s="5">
        <v>0.2</v>
      </c>
      <c r="J15" s="5" t="s">
        <v>23</v>
      </c>
      <c r="K15" s="5">
        <v>6</v>
      </c>
      <c r="L15" s="5"/>
      <c r="M15" s="18" t="s">
        <v>44</v>
      </c>
      <c r="N15" s="5">
        <v>0</v>
      </c>
    </row>
    <row r="16" spans="1:14" ht="26" x14ac:dyDescent="0.15">
      <c r="A16" s="5" t="s">
        <v>49</v>
      </c>
      <c r="B16" s="5" t="s">
        <v>42</v>
      </c>
      <c r="C16" s="5" t="s">
        <v>7</v>
      </c>
      <c r="D16" s="5" t="s">
        <v>39</v>
      </c>
      <c r="E16" s="5" t="s">
        <v>47</v>
      </c>
      <c r="F16" s="5" t="s">
        <v>37</v>
      </c>
      <c r="G16" s="5" t="s">
        <v>45</v>
      </c>
      <c r="H16" s="5" t="s">
        <v>46</v>
      </c>
      <c r="I16" s="5"/>
      <c r="J16" s="5" t="s">
        <v>23</v>
      </c>
      <c r="K16" s="5">
        <v>2</v>
      </c>
      <c r="L16" s="5"/>
      <c r="M16" s="18" t="s">
        <v>169</v>
      </c>
      <c r="N16" s="5">
        <v>0</v>
      </c>
    </row>
    <row r="17" spans="1:14" ht="26" x14ac:dyDescent="0.15">
      <c r="A17" s="5" t="s">
        <v>49</v>
      </c>
      <c r="B17" s="5" t="s">
        <v>42</v>
      </c>
      <c r="C17" s="5" t="s">
        <v>7</v>
      </c>
      <c r="D17" s="5" t="s">
        <v>213</v>
      </c>
      <c r="E17" s="5" t="s">
        <v>215</v>
      </c>
      <c r="F17" s="5" t="s">
        <v>13</v>
      </c>
      <c r="G17" s="5" t="s">
        <v>216</v>
      </c>
      <c r="H17" s="5" t="s">
        <v>217</v>
      </c>
      <c r="I17" s="5">
        <v>0.25</v>
      </c>
      <c r="J17" s="5" t="s">
        <v>23</v>
      </c>
      <c r="K17" s="5">
        <v>4</v>
      </c>
      <c r="L17" s="5">
        <v>7</v>
      </c>
      <c r="M17" s="18" t="s">
        <v>228</v>
      </c>
      <c r="N17" s="5">
        <v>0</v>
      </c>
    </row>
    <row r="18" spans="1:14" ht="26" x14ac:dyDescent="0.15">
      <c r="A18" s="5" t="s">
        <v>49</v>
      </c>
      <c r="B18" s="5" t="s">
        <v>42</v>
      </c>
      <c r="C18" s="5" t="s">
        <v>7</v>
      </c>
      <c r="D18" s="5" t="s">
        <v>214</v>
      </c>
      <c r="E18" s="5" t="s">
        <v>218</v>
      </c>
      <c r="F18" s="5" t="s">
        <v>13</v>
      </c>
      <c r="G18" s="5" t="s">
        <v>216</v>
      </c>
      <c r="H18" s="5" t="s">
        <v>217</v>
      </c>
      <c r="I18" s="5">
        <v>0.25</v>
      </c>
      <c r="J18" s="5" t="s">
        <v>23</v>
      </c>
      <c r="K18" s="5">
        <v>4</v>
      </c>
      <c r="L18" s="5">
        <v>7</v>
      </c>
      <c r="M18" s="18" t="s">
        <v>228</v>
      </c>
      <c r="N18" s="5">
        <v>0</v>
      </c>
    </row>
    <row r="19" spans="1:14" x14ac:dyDescent="0.15">
      <c r="A19" s="5" t="s">
        <v>49</v>
      </c>
      <c r="B19" s="5" t="s">
        <v>42</v>
      </c>
      <c r="C19" s="5" t="s">
        <v>7</v>
      </c>
      <c r="D19" s="5" t="s">
        <v>39</v>
      </c>
      <c r="E19" s="5" t="s">
        <v>257</v>
      </c>
      <c r="F19" s="5" t="s">
        <v>13</v>
      </c>
      <c r="G19" s="5" t="s">
        <v>258</v>
      </c>
      <c r="H19" s="5" t="s">
        <v>259</v>
      </c>
      <c r="I19" s="5">
        <v>0.2</v>
      </c>
      <c r="J19" s="5" t="s">
        <v>23</v>
      </c>
      <c r="K19" s="5"/>
      <c r="L19" s="5"/>
      <c r="M19" s="18"/>
      <c r="N19" s="31"/>
    </row>
    <row r="21" spans="1:14" x14ac:dyDescent="0.15">
      <c r="A21" s="12" t="s">
        <v>172</v>
      </c>
    </row>
    <row r="22" spans="1:14" x14ac:dyDescent="0.15">
      <c r="A22" s="17" t="s">
        <v>173</v>
      </c>
      <c r="D22" s="19">
        <v>3732707.4000000004</v>
      </c>
      <c r="E22" s="17" t="s">
        <v>166</v>
      </c>
    </row>
    <row r="23" spans="1:14" x14ac:dyDescent="0.15">
      <c r="A23" s="17" t="s">
        <v>174</v>
      </c>
      <c r="D23" s="19">
        <v>4868167.6100000003</v>
      </c>
      <c r="E23" s="17" t="s">
        <v>166</v>
      </c>
    </row>
    <row r="24" spans="1:14" x14ac:dyDescent="0.15">
      <c r="A24" s="17" t="s">
        <v>175</v>
      </c>
      <c r="D24" s="19">
        <v>5657529.21</v>
      </c>
      <c r="E24" s="17" t="s">
        <v>166</v>
      </c>
    </row>
    <row r="25" spans="1:14" x14ac:dyDescent="0.15">
      <c r="A25" s="17" t="s">
        <v>180</v>
      </c>
      <c r="D25" s="19">
        <f>D26+2777.24</f>
        <v>23725.919999999998</v>
      </c>
      <c r="E25" s="17" t="s">
        <v>166</v>
      </c>
    </row>
    <row r="26" spans="1:14" x14ac:dyDescent="0.15">
      <c r="A26" s="17" t="s">
        <v>179</v>
      </c>
      <c r="D26" s="19">
        <v>20948.68</v>
      </c>
      <c r="E26" s="17" t="s">
        <v>166</v>
      </c>
    </row>
    <row r="27" spans="1:14" x14ac:dyDescent="0.15">
      <c r="A27" s="17" t="s">
        <v>178</v>
      </c>
      <c r="D27" s="19">
        <v>41263.11</v>
      </c>
      <c r="E27" s="17" t="s">
        <v>166</v>
      </c>
    </row>
    <row r="28" spans="1:14" x14ac:dyDescent="0.15">
      <c r="A28" s="17" t="s">
        <v>176</v>
      </c>
      <c r="D28" s="19">
        <v>39343995.800000004</v>
      </c>
      <c r="E28" s="17" t="s">
        <v>166</v>
      </c>
    </row>
    <row r="29" spans="1:14" x14ac:dyDescent="0.15">
      <c r="A29" s="17" t="s">
        <v>177</v>
      </c>
      <c r="D29" s="19">
        <v>17492.54</v>
      </c>
      <c r="E29" s="17" t="s">
        <v>166</v>
      </c>
    </row>
  </sheetData>
  <phoneticPr fontId="3" type="noConversion"/>
  <pageMargins left="0.75" right="0.75" top="1" bottom="1" header="0.5" footer="0.5"/>
  <pageSetup scale="46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7"/>
  <sheetViews>
    <sheetView workbookViewId="0"/>
  </sheetViews>
  <sheetFormatPr baseColWidth="10" defaultRowHeight="13" x14ac:dyDescent="0.15"/>
  <cols>
    <col min="1" max="1" width="14.33203125" customWidth="1"/>
    <col min="2" max="2" width="7.5" bestFit="1" customWidth="1"/>
    <col min="3" max="3" width="13.5" bestFit="1" customWidth="1"/>
    <col min="5" max="5" width="12.6640625" bestFit="1" customWidth="1"/>
    <col min="6" max="6" width="6.1640625" bestFit="1" customWidth="1"/>
    <col min="7" max="7" width="15.1640625" bestFit="1" customWidth="1"/>
    <col min="8" max="8" width="18.1640625" bestFit="1" customWidth="1"/>
    <col min="9" max="9" width="23.83203125" bestFit="1" customWidth="1"/>
    <col min="10" max="10" width="11.6640625" bestFit="1" customWidth="1"/>
    <col min="11" max="11" width="17.83203125" bestFit="1" customWidth="1"/>
    <col min="12" max="12" width="17.83203125" customWidth="1"/>
    <col min="13" max="13" width="31.1640625" bestFit="1" customWidth="1"/>
    <col min="14" max="14" width="15" bestFit="1" customWidth="1"/>
  </cols>
  <sheetData>
    <row r="1" spans="1:14" x14ac:dyDescent="0.15">
      <c r="A1" t="s">
        <v>24</v>
      </c>
      <c r="I1" s="2"/>
    </row>
    <row r="2" spans="1:14" x14ac:dyDescent="0.15">
      <c r="I2" s="2"/>
    </row>
    <row r="3" spans="1:14" x14ac:dyDescent="0.15">
      <c r="A3" s="24" t="s">
        <v>209</v>
      </c>
      <c r="I3" s="2"/>
    </row>
    <row r="4" spans="1:14" x14ac:dyDescent="0.15">
      <c r="A4" t="s">
        <v>210</v>
      </c>
      <c r="I4" s="2"/>
    </row>
    <row r="5" spans="1:14" x14ac:dyDescent="0.15">
      <c r="A5" t="s">
        <v>211</v>
      </c>
      <c r="I5" s="2"/>
    </row>
    <row r="6" spans="1:14" x14ac:dyDescent="0.15">
      <c r="A6" t="s">
        <v>212</v>
      </c>
      <c r="I6" s="2"/>
    </row>
    <row r="7" spans="1:14" x14ac:dyDescent="0.15">
      <c r="I7" s="2"/>
    </row>
    <row r="8" spans="1:14" x14ac:dyDescent="0.15">
      <c r="I8" s="2"/>
    </row>
    <row r="9" spans="1:14" x14ac:dyDescent="0.15">
      <c r="I9" s="2"/>
    </row>
    <row r="10" spans="1:14" x14ac:dyDescent="0.15">
      <c r="A10" s="1" t="s">
        <v>229</v>
      </c>
      <c r="C10" s="3"/>
      <c r="I10" s="2"/>
    </row>
    <row r="11" spans="1:14" x14ac:dyDescent="0.15">
      <c r="I11" s="2"/>
      <c r="K11" t="s">
        <v>207</v>
      </c>
      <c r="L11" t="s">
        <v>208</v>
      </c>
    </row>
    <row r="12" spans="1:14" x14ac:dyDescent="0.15">
      <c r="A12" s="4" t="s">
        <v>33</v>
      </c>
      <c r="B12" s="4" t="s">
        <v>22</v>
      </c>
      <c r="C12" s="4" t="s">
        <v>25</v>
      </c>
      <c r="D12" s="4" t="s">
        <v>1</v>
      </c>
      <c r="E12" s="4" t="s">
        <v>26</v>
      </c>
      <c r="F12" s="4" t="s">
        <v>2</v>
      </c>
      <c r="G12" s="4" t="s">
        <v>28</v>
      </c>
      <c r="H12" s="4" t="s">
        <v>29</v>
      </c>
      <c r="I12" s="4" t="s">
        <v>27</v>
      </c>
      <c r="J12" s="4" t="s">
        <v>30</v>
      </c>
      <c r="K12" s="4" t="s">
        <v>31</v>
      </c>
      <c r="L12" s="4" t="s">
        <v>31</v>
      </c>
      <c r="M12" s="4" t="s">
        <v>32</v>
      </c>
      <c r="N12" s="20" t="s">
        <v>183</v>
      </c>
    </row>
    <row r="13" spans="1:14" ht="15" x14ac:dyDescent="0.15">
      <c r="A13" s="5" t="s">
        <v>148</v>
      </c>
      <c r="B13" s="5" t="s">
        <v>185</v>
      </c>
      <c r="C13" s="5" t="s">
        <v>7</v>
      </c>
      <c r="D13" s="5" t="s">
        <v>39</v>
      </c>
      <c r="E13" s="5" t="s">
        <v>184</v>
      </c>
      <c r="F13" s="5" t="s">
        <v>182</v>
      </c>
      <c r="G13" s="5" t="s">
        <v>13</v>
      </c>
      <c r="H13" s="5" t="s">
        <v>149</v>
      </c>
      <c r="I13" s="5">
        <v>0.25</v>
      </c>
      <c r="J13" s="5" t="s">
        <v>23</v>
      </c>
      <c r="K13" s="5">
        <v>1</v>
      </c>
      <c r="L13" s="5">
        <v>1</v>
      </c>
      <c r="M13" s="5" t="s">
        <v>150</v>
      </c>
      <c r="N13" s="5">
        <v>0</v>
      </c>
    </row>
    <row r="15" spans="1:14" x14ac:dyDescent="0.15">
      <c r="A15" s="21" t="s">
        <v>186</v>
      </c>
    </row>
    <row r="16" spans="1:14" x14ac:dyDescent="0.15">
      <c r="A16" t="s">
        <v>39</v>
      </c>
      <c r="C16" s="22">
        <f>(60*C17)+(60*C18)+(12*C19)+(60*C20)+1664037.51</f>
        <v>6357265.3499999996</v>
      </c>
      <c r="D16" t="s">
        <v>166</v>
      </c>
    </row>
    <row r="17" spans="1:5" x14ac:dyDescent="0.15">
      <c r="A17" t="s">
        <v>187</v>
      </c>
      <c r="C17" s="22">
        <v>48351.53</v>
      </c>
      <c r="D17" t="s">
        <v>166</v>
      </c>
      <c r="E17" t="s">
        <v>198</v>
      </c>
    </row>
    <row r="18" spans="1:5" x14ac:dyDescent="0.15">
      <c r="A18" t="s">
        <v>188</v>
      </c>
      <c r="C18" s="22">
        <v>18915.54</v>
      </c>
      <c r="D18" t="s">
        <v>166</v>
      </c>
      <c r="E18" t="s">
        <v>198</v>
      </c>
    </row>
    <row r="19" spans="1:5" x14ac:dyDescent="0.15">
      <c r="A19" t="s">
        <v>189</v>
      </c>
      <c r="C19" s="22">
        <v>34288.07</v>
      </c>
      <c r="D19" t="s">
        <v>166</v>
      </c>
      <c r="E19" t="s">
        <v>199</v>
      </c>
    </row>
    <row r="20" spans="1:5" x14ac:dyDescent="0.15">
      <c r="A20" t="s">
        <v>190</v>
      </c>
      <c r="C20" s="22">
        <v>4095.78</v>
      </c>
      <c r="D20" t="s">
        <v>166</v>
      </c>
      <c r="E20" t="s">
        <v>198</v>
      </c>
    </row>
    <row r="21" spans="1:5" x14ac:dyDescent="0.15">
      <c r="A21" t="s">
        <v>191</v>
      </c>
      <c r="C21" s="22">
        <v>16806.18</v>
      </c>
      <c r="D21" t="s">
        <v>166</v>
      </c>
      <c r="E21" t="s">
        <v>200</v>
      </c>
    </row>
    <row r="22" spans="1:5" x14ac:dyDescent="0.15">
      <c r="A22" t="s">
        <v>192</v>
      </c>
      <c r="C22" s="22">
        <v>12711.93</v>
      </c>
      <c r="D22" t="s">
        <v>166</v>
      </c>
      <c r="E22" t="s">
        <v>201</v>
      </c>
    </row>
    <row r="23" spans="1:5" x14ac:dyDescent="0.15">
      <c r="A23" t="s">
        <v>193</v>
      </c>
      <c r="C23" s="22">
        <v>10470.75</v>
      </c>
      <c r="D23" t="s">
        <v>166</v>
      </c>
      <c r="E23" t="s">
        <v>202</v>
      </c>
    </row>
    <row r="24" spans="1:5" x14ac:dyDescent="0.15">
      <c r="A24" t="s">
        <v>194</v>
      </c>
      <c r="C24" s="22">
        <v>58587.33</v>
      </c>
      <c r="D24" t="s">
        <v>166</v>
      </c>
      <c r="E24" t="s">
        <v>203</v>
      </c>
    </row>
    <row r="25" spans="1:5" x14ac:dyDescent="0.15">
      <c r="A25" t="s">
        <v>195</v>
      </c>
      <c r="C25" s="22">
        <v>59750.75</v>
      </c>
      <c r="D25" t="s">
        <v>166</v>
      </c>
      <c r="E25" t="s">
        <v>204</v>
      </c>
    </row>
    <row r="26" spans="1:5" x14ac:dyDescent="0.15">
      <c r="A26" t="s">
        <v>196</v>
      </c>
      <c r="C26" s="22">
        <v>9949.33</v>
      </c>
      <c r="D26" t="s">
        <v>166</v>
      </c>
      <c r="E26" t="s">
        <v>205</v>
      </c>
    </row>
    <row r="27" spans="1:5" x14ac:dyDescent="0.15">
      <c r="A27" t="s">
        <v>197</v>
      </c>
      <c r="C27" s="22">
        <v>6260.43</v>
      </c>
      <c r="D27" t="s">
        <v>166</v>
      </c>
      <c r="E27" t="s">
        <v>206</v>
      </c>
    </row>
  </sheetData>
  <phoneticPr fontId="3" type="noConversion"/>
  <pageMargins left="0.75" right="0.75" top="1" bottom="1" header="0.5" footer="0.5"/>
  <pageSetup scale="52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HK97 Variants</vt:lpstr>
      <vt:lpstr>Plant Viruses</vt:lpstr>
      <vt:lpstr>Misc.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Logan D. Plath</cp:lastModifiedBy>
  <cp:lastPrinted>2015-09-16T14:38:44Z</cp:lastPrinted>
  <dcterms:created xsi:type="dcterms:W3CDTF">1996-10-14T23:33:28Z</dcterms:created>
  <dcterms:modified xsi:type="dcterms:W3CDTF">2017-09-14T21:46:48Z</dcterms:modified>
</cp:coreProperties>
</file>